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nosuissech-my.sharepoint.com/personal/christoph_nold_innosuisse_ch/Documents/"/>
    </mc:Choice>
  </mc:AlternateContent>
  <xr:revisionPtr revIDLastSave="10" documentId="8_{E628278C-FFA9-456D-A902-B756AB4685D8}" xr6:coauthVersionLast="47" xr6:coauthVersionMax="47" xr10:uidLastSave="{A74FF267-8316-4280-BA29-2DCD43FD5B0F}"/>
  <workbookProtection workbookAlgorithmName="SHA-512" workbookHashValue="iTftJUjGEdS/F7e+8IXr/pLLokwkq+XMClkMXU1vJYu3wF7EC3MbnLXon3nzcAWWf9ox3FmSXf+cw3N8fG2DBg==" workbookSaltValue="Js1X65kH749JYrIjTdfLEw==" workbookSpinCount="100000" lockStructure="1"/>
  <bookViews>
    <workbookView xWindow="-120" yWindow="-120" windowWidth="51840" windowHeight="21120" activeTab="8" xr2:uid="{00000000-000D-0000-FFFF-FFFF00000000}"/>
  </bookViews>
  <sheets>
    <sheet name="A_General information" sheetId="2" r:id="rId1"/>
    <sheet name="B11_Financial Overview" sheetId="3" r:id="rId2"/>
    <sheet name="B12_Historical BS" sheetId="4" r:id="rId3"/>
    <sheet name="B13_Historical PL" sheetId="5" r:id="rId4"/>
    <sheet name="B14_Ownership Structure" sheetId="6" r:id="rId5"/>
    <sheet name="B15_Debts Grants Overview" sheetId="7" r:id="rId6"/>
    <sheet name="B16_Cash Flow Planning" sheetId="8" r:id="rId7"/>
    <sheet name="B17_Key Assumptions" sheetId="9" r:id="rId8"/>
    <sheet name="B18_Rework Comments" sheetId="10" r:id="rId9"/>
    <sheet name="Dropdowns" sheetId="11" state="hidden" r:id="rId10"/>
    <sheet name="ColorCode" sheetId="12" state="hidden" r:id="rId11"/>
  </sheets>
  <definedNames>
    <definedName name="Energy___Environment">Dropdowns!$O$2:$O$30</definedName>
    <definedName name="Engineering">Dropdowns!$N$2:$N$30</definedName>
    <definedName name="ICT">Dropdowns!$L$2:$L$30</definedName>
    <definedName name="Life_Science">Dropdowns!$M$2:$M$30</definedName>
    <definedName name="Select_answer">Dropdowns!$K$2:$K$30</definedName>
    <definedName name="Social_Sciences___Business_Management">Dropdowns!$P$2:$P$30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6" l="1"/>
  <c r="J19" i="6"/>
  <c r="J20" i="6"/>
  <c r="J21" i="6"/>
  <c r="J22" i="6"/>
  <c r="J23" i="6"/>
  <c r="J24" i="6"/>
  <c r="J25" i="6"/>
  <c r="J26" i="6"/>
  <c r="J27" i="6"/>
  <c r="J28" i="6"/>
  <c r="J29" i="6"/>
  <c r="J30" i="6"/>
  <c r="J31" i="6"/>
  <c r="J32" i="6"/>
  <c r="J33" i="6"/>
  <c r="J34" i="6"/>
  <c r="J35" i="6"/>
  <c r="J36" i="6"/>
  <c r="J17" i="6"/>
  <c r="B10" i="10" l="1"/>
  <c r="B12" i="10" s="1"/>
  <c r="B14" i="10" s="1"/>
  <c r="B16" i="10" s="1"/>
  <c r="B18" i="10" s="1"/>
  <c r="B20" i="10" s="1"/>
  <c r="B22" i="10" s="1"/>
  <c r="B24" i="10" s="1"/>
  <c r="B8" i="10"/>
  <c r="H154" i="8"/>
  <c r="H151" i="8"/>
  <c r="H146" i="8"/>
  <c r="H145" i="8"/>
  <c r="H147" i="8" s="1"/>
  <c r="H148" i="8" s="1"/>
  <c r="O144" i="8"/>
  <c r="N144" i="8"/>
  <c r="M144" i="8"/>
  <c r="L144" i="8"/>
  <c r="K144" i="8"/>
  <c r="H144" i="8"/>
  <c r="G144" i="8"/>
  <c r="F144" i="8"/>
  <c r="E144" i="8"/>
  <c r="O141" i="8"/>
  <c r="N141" i="8"/>
  <c r="M141" i="8"/>
  <c r="L141" i="8"/>
  <c r="K141" i="8"/>
  <c r="J141" i="8"/>
  <c r="H141" i="8"/>
  <c r="G141" i="8"/>
  <c r="H140" i="8"/>
  <c r="G140" i="8"/>
  <c r="J139" i="8"/>
  <c r="H139" i="8"/>
  <c r="G139" i="8"/>
  <c r="J138" i="8"/>
  <c r="K138" i="8" s="1"/>
  <c r="L138" i="8" s="1"/>
  <c r="M138" i="8" s="1"/>
  <c r="N138" i="8" s="1"/>
  <c r="O138" i="8" s="1"/>
  <c r="H138" i="8"/>
  <c r="G138" i="8"/>
  <c r="J137" i="8"/>
  <c r="H137" i="8"/>
  <c r="G137" i="8"/>
  <c r="G146" i="8" s="1"/>
  <c r="O136" i="8"/>
  <c r="N136" i="8"/>
  <c r="M136" i="8"/>
  <c r="L136" i="8"/>
  <c r="K136" i="8"/>
  <c r="J136" i="8"/>
  <c r="H135" i="8"/>
  <c r="J135" i="8" s="1"/>
  <c r="G135" i="8"/>
  <c r="G151" i="8" s="1"/>
  <c r="O134" i="8"/>
  <c r="N134" i="8"/>
  <c r="M134" i="8"/>
  <c r="L134" i="8"/>
  <c r="K134" i="8"/>
  <c r="J134" i="8"/>
  <c r="H134" i="8"/>
  <c r="G134" i="8"/>
  <c r="F134" i="8"/>
  <c r="E134" i="8"/>
  <c r="O124" i="8"/>
  <c r="N124" i="8"/>
  <c r="M124" i="8"/>
  <c r="L124" i="8"/>
  <c r="K124" i="8"/>
  <c r="J124" i="8"/>
  <c r="H124" i="8"/>
  <c r="G124" i="8"/>
  <c r="O114" i="8"/>
  <c r="N114" i="8"/>
  <c r="M114" i="8"/>
  <c r="L114" i="8"/>
  <c r="K114" i="8"/>
  <c r="J114" i="8"/>
  <c r="H114" i="8"/>
  <c r="G114" i="8"/>
  <c r="H107" i="8"/>
  <c r="G107" i="8"/>
  <c r="O104" i="8"/>
  <c r="N104" i="8"/>
  <c r="M104" i="8"/>
  <c r="L104" i="8"/>
  <c r="K104" i="8"/>
  <c r="J104" i="8"/>
  <c r="H104" i="8"/>
  <c r="G104" i="8"/>
  <c r="F104" i="8"/>
  <c r="E104" i="8"/>
  <c r="H101" i="8"/>
  <c r="G101" i="8"/>
  <c r="O100" i="8"/>
  <c r="N100" i="8"/>
  <c r="M100" i="8"/>
  <c r="L100" i="8"/>
  <c r="K100" i="8"/>
  <c r="J100" i="8"/>
  <c r="H100" i="8"/>
  <c r="G100" i="8"/>
  <c r="O99" i="8"/>
  <c r="N99" i="8"/>
  <c r="M99" i="8"/>
  <c r="L99" i="8"/>
  <c r="K99" i="8"/>
  <c r="J99" i="8"/>
  <c r="H99" i="8"/>
  <c r="G99" i="8"/>
  <c r="H98" i="8"/>
  <c r="H102" i="8" s="1"/>
  <c r="H109" i="8" s="1"/>
  <c r="G98" i="8"/>
  <c r="G102" i="8" s="1"/>
  <c r="G109" i="8" s="1"/>
  <c r="O97" i="8"/>
  <c r="N97" i="8"/>
  <c r="M97" i="8"/>
  <c r="L97" i="8"/>
  <c r="K97" i="8"/>
  <c r="J97" i="8"/>
  <c r="H97" i="8"/>
  <c r="G97" i="8"/>
  <c r="F97" i="8"/>
  <c r="E97" i="8"/>
  <c r="H94" i="8"/>
  <c r="H106" i="8" s="1"/>
  <c r="G94" i="8"/>
  <c r="G106" i="8" s="1"/>
  <c r="F94" i="8"/>
  <c r="E94" i="8"/>
  <c r="H92" i="8"/>
  <c r="G92" i="8"/>
  <c r="F92" i="8"/>
  <c r="E92" i="8"/>
  <c r="H91" i="8"/>
  <c r="G91" i="8"/>
  <c r="F91" i="8"/>
  <c r="E91" i="8"/>
  <c r="H90" i="8"/>
  <c r="G90" i="8"/>
  <c r="F90" i="8"/>
  <c r="E90" i="8"/>
  <c r="H89" i="8"/>
  <c r="G89" i="8"/>
  <c r="F89" i="8"/>
  <c r="E89" i="8"/>
  <c r="H87" i="8"/>
  <c r="G87" i="8"/>
  <c r="F87" i="8"/>
  <c r="E87" i="8"/>
  <c r="G85" i="8"/>
  <c r="F85" i="8"/>
  <c r="B84" i="8"/>
  <c r="G83" i="8"/>
  <c r="B83" i="8"/>
  <c r="D80" i="8"/>
  <c r="O77" i="8"/>
  <c r="N77" i="8"/>
  <c r="M77" i="8"/>
  <c r="L77" i="8"/>
  <c r="K77" i="8"/>
  <c r="J77" i="8"/>
  <c r="O74" i="8"/>
  <c r="N74" i="8"/>
  <c r="M74" i="8"/>
  <c r="L74" i="8"/>
  <c r="K74" i="8"/>
  <c r="J74" i="8"/>
  <c r="O71" i="8"/>
  <c r="N71" i="8"/>
  <c r="M71" i="8"/>
  <c r="L71" i="8"/>
  <c r="K71" i="8"/>
  <c r="J71" i="8"/>
  <c r="O68" i="8"/>
  <c r="N68" i="8"/>
  <c r="M68" i="8"/>
  <c r="L68" i="8"/>
  <c r="K68" i="8"/>
  <c r="J68" i="8"/>
  <c r="O65" i="8"/>
  <c r="N65" i="8"/>
  <c r="M65" i="8"/>
  <c r="L65" i="8"/>
  <c r="K65" i="8"/>
  <c r="J65" i="8"/>
  <c r="O62" i="8"/>
  <c r="N62" i="8"/>
  <c r="M62" i="8"/>
  <c r="L62" i="8"/>
  <c r="K62" i="8"/>
  <c r="J62" i="8"/>
  <c r="O59" i="8"/>
  <c r="N59" i="8"/>
  <c r="M59" i="8"/>
  <c r="L59" i="8"/>
  <c r="K59" i="8"/>
  <c r="J59" i="8"/>
  <c r="O56" i="8"/>
  <c r="N56" i="8"/>
  <c r="M56" i="8"/>
  <c r="L56" i="8"/>
  <c r="K56" i="8"/>
  <c r="J56" i="8"/>
  <c r="O53" i="8"/>
  <c r="N53" i="8"/>
  <c r="M53" i="8"/>
  <c r="L53" i="8"/>
  <c r="K53" i="8"/>
  <c r="J53" i="8"/>
  <c r="O50" i="8"/>
  <c r="N50" i="8"/>
  <c r="M50" i="8"/>
  <c r="L50" i="8"/>
  <c r="K50" i="8"/>
  <c r="J50" i="8"/>
  <c r="O47" i="8"/>
  <c r="N47" i="8"/>
  <c r="M47" i="8"/>
  <c r="L47" i="8"/>
  <c r="K47" i="8"/>
  <c r="J47" i="8"/>
  <c r="O44" i="8"/>
  <c r="N44" i="8"/>
  <c r="M44" i="8"/>
  <c r="L44" i="8"/>
  <c r="K44" i="8"/>
  <c r="J44" i="8"/>
  <c r="O41" i="8"/>
  <c r="N41" i="8"/>
  <c r="M41" i="8"/>
  <c r="L41" i="8"/>
  <c r="K41" i="8"/>
  <c r="J41" i="8"/>
  <c r="O38" i="8"/>
  <c r="N38" i="8"/>
  <c r="M38" i="8"/>
  <c r="L38" i="8"/>
  <c r="K38" i="8"/>
  <c r="J38" i="8"/>
  <c r="O35" i="8"/>
  <c r="N35" i="8"/>
  <c r="M35" i="8"/>
  <c r="L35" i="8"/>
  <c r="K35" i="8"/>
  <c r="J35" i="8"/>
  <c r="O32" i="8"/>
  <c r="N32" i="8"/>
  <c r="M32" i="8"/>
  <c r="L32" i="8"/>
  <c r="K32" i="8"/>
  <c r="J32" i="8"/>
  <c r="O29" i="8"/>
  <c r="N29" i="8"/>
  <c r="M29" i="8"/>
  <c r="L29" i="8"/>
  <c r="K29" i="8"/>
  <c r="J29" i="8"/>
  <c r="O26" i="8"/>
  <c r="N26" i="8"/>
  <c r="M26" i="8"/>
  <c r="L26" i="8"/>
  <c r="K26" i="8"/>
  <c r="J26" i="8"/>
  <c r="O23" i="8"/>
  <c r="N23" i="8"/>
  <c r="M23" i="8"/>
  <c r="L23" i="8"/>
  <c r="K23" i="8"/>
  <c r="J23" i="8"/>
  <c r="O20" i="8"/>
  <c r="O78" i="8" s="1"/>
  <c r="N20" i="8"/>
  <c r="N78" i="8" s="1"/>
  <c r="N80" i="8" s="1"/>
  <c r="N82" i="8" s="1"/>
  <c r="M20" i="8"/>
  <c r="M78" i="8" s="1"/>
  <c r="L20" i="8"/>
  <c r="L78" i="8" s="1"/>
  <c r="K20" i="8"/>
  <c r="K78" i="8" s="1"/>
  <c r="J20" i="8"/>
  <c r="J78" i="8" s="1"/>
  <c r="D17" i="8"/>
  <c r="O80" i="8" s="1"/>
  <c r="O82" i="8" s="1"/>
  <c r="O86" i="8" s="1"/>
  <c r="A4" i="7"/>
  <c r="A25" i="7" s="1"/>
  <c r="H44" i="5"/>
  <c r="G44" i="5"/>
  <c r="F44" i="5"/>
  <c r="E44" i="5"/>
  <c r="H30" i="5"/>
  <c r="H85" i="8" s="1"/>
  <c r="G30" i="5"/>
  <c r="F30" i="5"/>
  <c r="E30" i="5"/>
  <c r="E85" i="8" s="1"/>
  <c r="H22" i="5"/>
  <c r="H84" i="8" s="1"/>
  <c r="G22" i="5"/>
  <c r="G84" i="8" s="1"/>
  <c r="F22" i="5"/>
  <c r="F31" i="5" s="1"/>
  <c r="F33" i="5" s="1"/>
  <c r="F40" i="5" s="1"/>
  <c r="F42" i="5" s="1"/>
  <c r="F45" i="5" s="1"/>
  <c r="F46" i="5" s="1"/>
  <c r="E22" i="5"/>
  <c r="E31" i="5" s="1"/>
  <c r="E33" i="5" s="1"/>
  <c r="E40" i="5" s="1"/>
  <c r="E42" i="5" s="1"/>
  <c r="E45" i="5" s="1"/>
  <c r="E46" i="5" s="1"/>
  <c r="H18" i="5"/>
  <c r="H83" i="8" s="1"/>
  <c r="G18" i="5"/>
  <c r="F18" i="5"/>
  <c r="F83" i="8" s="1"/>
  <c r="E18" i="5"/>
  <c r="E83" i="8" s="1"/>
  <c r="H14" i="5"/>
  <c r="H82" i="8" s="1"/>
  <c r="G14" i="5"/>
  <c r="G31" i="5" s="1"/>
  <c r="G33" i="5" s="1"/>
  <c r="G40" i="5" s="1"/>
  <c r="G42" i="5" s="1"/>
  <c r="G45" i="5" s="1"/>
  <c r="G46" i="5" s="1"/>
  <c r="F14" i="5"/>
  <c r="F82" i="8" s="1"/>
  <c r="E14" i="5"/>
  <c r="E82" i="8" s="1"/>
  <c r="H61" i="4"/>
  <c r="H156" i="8" s="1"/>
  <c r="G61" i="4"/>
  <c r="G156" i="8" s="1"/>
  <c r="F61" i="4"/>
  <c r="E61" i="4"/>
  <c r="H55" i="4"/>
  <c r="G55" i="4"/>
  <c r="F55" i="4"/>
  <c r="E55" i="4"/>
  <c r="H50" i="4"/>
  <c r="G50" i="4"/>
  <c r="F50" i="4"/>
  <c r="E50" i="4"/>
  <c r="H48" i="4"/>
  <c r="H51" i="4" s="1"/>
  <c r="H62" i="4" s="1"/>
  <c r="G48" i="4"/>
  <c r="F48" i="4"/>
  <c r="E48" i="4"/>
  <c r="H45" i="4"/>
  <c r="G45" i="4"/>
  <c r="F45" i="4"/>
  <c r="E45" i="4"/>
  <c r="E51" i="4" s="1"/>
  <c r="H43" i="4"/>
  <c r="G43" i="4"/>
  <c r="G51" i="4" s="1"/>
  <c r="G62" i="4" s="1"/>
  <c r="F43" i="4"/>
  <c r="E43" i="4"/>
  <c r="H38" i="4"/>
  <c r="H39" i="4" s="1"/>
  <c r="H40" i="4" s="1"/>
  <c r="H65" i="4" s="1"/>
  <c r="H66" i="4" s="1"/>
  <c r="H67" i="4" s="1"/>
  <c r="G38" i="4"/>
  <c r="G39" i="4" s="1"/>
  <c r="F38" i="4"/>
  <c r="F39" i="4" s="1"/>
  <c r="E38" i="4"/>
  <c r="E39" i="4" s="1"/>
  <c r="E40" i="4" s="1"/>
  <c r="H36" i="4"/>
  <c r="G36" i="4"/>
  <c r="F36" i="4"/>
  <c r="E36" i="4"/>
  <c r="H33" i="4"/>
  <c r="G33" i="4"/>
  <c r="F33" i="4"/>
  <c r="E33" i="4"/>
  <c r="H27" i="4"/>
  <c r="G27" i="4"/>
  <c r="F27" i="4"/>
  <c r="E27" i="4"/>
  <c r="E24" i="4"/>
  <c r="H23" i="4"/>
  <c r="H24" i="4" s="1"/>
  <c r="G23" i="4"/>
  <c r="G24" i="4" s="1"/>
  <c r="F23" i="4"/>
  <c r="E23" i="4"/>
  <c r="H21" i="4"/>
  <c r="G21" i="4"/>
  <c r="F21" i="4"/>
  <c r="E21" i="4"/>
  <c r="H19" i="4"/>
  <c r="G19" i="4"/>
  <c r="F19" i="4"/>
  <c r="F24" i="4" s="1"/>
  <c r="E19" i="4"/>
  <c r="H15" i="4"/>
  <c r="G15" i="4"/>
  <c r="G154" i="8" s="1"/>
  <c r="F15" i="4"/>
  <c r="F128" i="8" s="1"/>
  <c r="E15" i="4"/>
  <c r="D15" i="4"/>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13" i="4"/>
  <c r="A4" i="3"/>
  <c r="B26" i="2"/>
  <c r="M80" i="8" l="1"/>
  <c r="M82" i="8" s="1"/>
  <c r="F51" i="4"/>
  <c r="E62" i="4"/>
  <c r="E65" i="4" s="1"/>
  <c r="E66" i="4" s="1"/>
  <c r="F40" i="4"/>
  <c r="O88" i="8"/>
  <c r="O93" i="8" s="1"/>
  <c r="O105" i="8"/>
  <c r="G40" i="4"/>
  <c r="G65" i="4" s="1"/>
  <c r="G66" i="4" s="1"/>
  <c r="G67" i="4" s="1"/>
  <c r="E47" i="5"/>
  <c r="E86" i="8"/>
  <c r="E88" i="8" s="1"/>
  <c r="E93" i="8" s="1"/>
  <c r="E95" i="8" s="1"/>
  <c r="F62" i="4"/>
  <c r="M86" i="8"/>
  <c r="N101" i="8"/>
  <c r="N98" i="8"/>
  <c r="N102" i="8" s="1"/>
  <c r="N109" i="8" s="1"/>
  <c r="J145" i="8"/>
  <c r="J147" i="8" s="1"/>
  <c r="J148" i="8" s="1"/>
  <c r="K135" i="8"/>
  <c r="O101" i="8"/>
  <c r="O98" i="8"/>
  <c r="N86" i="8"/>
  <c r="J146" i="8"/>
  <c r="H86" i="8"/>
  <c r="H31" i="5"/>
  <c r="H33" i="5" s="1"/>
  <c r="H40" i="5" s="1"/>
  <c r="H42" i="5" s="1"/>
  <c r="H45" i="5" s="1"/>
  <c r="H46" i="5" s="1"/>
  <c r="E84" i="8"/>
  <c r="F84" i="8"/>
  <c r="F86" i="8" s="1"/>
  <c r="F88" i="8" s="1"/>
  <c r="F93" i="8" s="1"/>
  <c r="F95" i="8" s="1"/>
  <c r="J80" i="8"/>
  <c r="J82" i="8" s="1"/>
  <c r="G82" i="8"/>
  <c r="G86" i="8" s="1"/>
  <c r="K80" i="8"/>
  <c r="K82" i="8" s="1"/>
  <c r="G142" i="8"/>
  <c r="L80" i="8"/>
  <c r="L82" i="8" s="1"/>
  <c r="H142" i="8"/>
  <c r="G145" i="8"/>
  <c r="G147" i="8" s="1"/>
  <c r="G148" i="8" s="1"/>
  <c r="K137" i="8"/>
  <c r="O102" i="8" l="1"/>
  <c r="O109" i="8" s="1"/>
  <c r="H105" i="8"/>
  <c r="H110" i="8" s="1"/>
  <c r="H125" i="8" s="1"/>
  <c r="H127" i="8" s="1"/>
  <c r="H88" i="8"/>
  <c r="H93" i="8" s="1"/>
  <c r="H95" i="8" s="1"/>
  <c r="H149" i="8"/>
  <c r="H150" i="8" s="1"/>
  <c r="H157" i="8"/>
  <c r="G105" i="8"/>
  <c r="G110" i="8" s="1"/>
  <c r="G125" i="8" s="1"/>
  <c r="G127" i="8" s="1"/>
  <c r="G128" i="8" s="1"/>
  <c r="G88" i="8"/>
  <c r="G93" i="8" s="1"/>
  <c r="G95" i="8" s="1"/>
  <c r="L101" i="8"/>
  <c r="L98" i="8"/>
  <c r="K86" i="8"/>
  <c r="M105" i="8"/>
  <c r="M88" i="8"/>
  <c r="M93" i="8" s="1"/>
  <c r="O94" i="8"/>
  <c r="O106" i="8" s="1"/>
  <c r="O110" i="8" s="1"/>
  <c r="O125" i="8" s="1"/>
  <c r="O127" i="8" s="1"/>
  <c r="K145" i="8"/>
  <c r="L135" i="8"/>
  <c r="L86" i="8"/>
  <c r="M98" i="8"/>
  <c r="M101" i="8"/>
  <c r="G149" i="8"/>
  <c r="G150" i="8" s="1"/>
  <c r="G157" i="8"/>
  <c r="N88" i="8"/>
  <c r="N93" i="8" s="1"/>
  <c r="N105" i="8"/>
  <c r="J86" i="8"/>
  <c r="K101" i="8"/>
  <c r="K98" i="8"/>
  <c r="J101" i="8"/>
  <c r="J98" i="8"/>
  <c r="J102" i="8" s="1"/>
  <c r="J109" i="8" s="1"/>
  <c r="F65" i="4"/>
  <c r="F66" i="4" s="1"/>
  <c r="F67" i="4" s="1"/>
  <c r="K146" i="8"/>
  <c r="L137" i="8"/>
  <c r="K102" i="8" l="1"/>
  <c r="K109" i="8" s="1"/>
  <c r="L146" i="8"/>
  <c r="M137" i="8"/>
  <c r="O95" i="8"/>
  <c r="O140" i="8" s="1"/>
  <c r="K147" i="8"/>
  <c r="K148" i="8" s="1"/>
  <c r="G155" i="8"/>
  <c r="H128" i="8"/>
  <c r="N110" i="8"/>
  <c r="N125" i="8" s="1"/>
  <c r="N127" i="8" s="1"/>
  <c r="N94" i="8"/>
  <c r="N106" i="8" s="1"/>
  <c r="M94" i="8"/>
  <c r="M106" i="8" s="1"/>
  <c r="L105" i="8"/>
  <c r="L88" i="8"/>
  <c r="L93" i="8" s="1"/>
  <c r="K105" i="8"/>
  <c r="K88" i="8"/>
  <c r="K93" i="8" s="1"/>
  <c r="M102" i="8"/>
  <c r="M109" i="8" s="1"/>
  <c r="J105" i="8"/>
  <c r="J88" i="8"/>
  <c r="J93" i="8" s="1"/>
  <c r="M135" i="8"/>
  <c r="L145" i="8"/>
  <c r="L147" i="8" s="1"/>
  <c r="L148" i="8" s="1"/>
  <c r="L102" i="8"/>
  <c r="L109" i="8" s="1"/>
  <c r="E67" i="4"/>
  <c r="M110" i="8" l="1"/>
  <c r="M125" i="8" s="1"/>
  <c r="M127" i="8" s="1"/>
  <c r="N95" i="8"/>
  <c r="N140" i="8" s="1"/>
  <c r="M95" i="8"/>
  <c r="M140" i="8" s="1"/>
  <c r="M146" i="8"/>
  <c r="N137" i="8"/>
  <c r="K94" i="8"/>
  <c r="K106" i="8" s="1"/>
  <c r="K110" i="8" s="1"/>
  <c r="K125" i="8" s="1"/>
  <c r="K127" i="8" s="1"/>
  <c r="L94" i="8"/>
  <c r="L106" i="8" s="1"/>
  <c r="L110" i="8" s="1"/>
  <c r="L125" i="8" s="1"/>
  <c r="L127" i="8" s="1"/>
  <c r="H155" i="8"/>
  <c r="N135" i="8"/>
  <c r="M145" i="8"/>
  <c r="M147" i="8" s="1"/>
  <c r="M148" i="8" s="1"/>
  <c r="J94" i="8"/>
  <c r="J106" i="8" s="1"/>
  <c r="J110" i="8" s="1"/>
  <c r="J125" i="8" s="1"/>
  <c r="J127" i="8" s="1"/>
  <c r="J128" i="8" s="1"/>
  <c r="K95" i="8" l="1"/>
  <c r="K140" i="8" s="1"/>
  <c r="L95" i="8"/>
  <c r="L140" i="8" s="1"/>
  <c r="J131" i="8"/>
  <c r="K128" i="8"/>
  <c r="N146" i="8"/>
  <c r="O137" i="8"/>
  <c r="O135" i="8"/>
  <c r="N145" i="8"/>
  <c r="N147" i="8" s="1"/>
  <c r="N148" i="8" s="1"/>
  <c r="J95" i="8"/>
  <c r="J140" i="8" s="1"/>
  <c r="J142" i="8" l="1"/>
  <c r="K139" i="8"/>
  <c r="O145" i="8"/>
  <c r="O146" i="8"/>
  <c r="K131" i="8"/>
  <c r="L128" i="8"/>
  <c r="L131" i="8" l="1"/>
  <c r="M128" i="8"/>
  <c r="O147" i="8"/>
  <c r="O148" i="8" s="1"/>
  <c r="L139" i="8"/>
  <c r="K142" i="8"/>
  <c r="J151" i="8"/>
  <c r="J149" i="8"/>
  <c r="J150" i="8" s="1"/>
  <c r="K151" i="8" l="1"/>
  <c r="K149" i="8"/>
  <c r="K150" i="8" s="1"/>
  <c r="M139" i="8"/>
  <c r="L142" i="8"/>
  <c r="N128" i="8"/>
  <c r="M131" i="8"/>
  <c r="O128" i="8" l="1"/>
  <c r="O131" i="8" s="1"/>
  <c r="N131" i="8"/>
  <c r="L151" i="8"/>
  <c r="L149" i="8"/>
  <c r="L150" i="8" s="1"/>
  <c r="N139" i="8"/>
  <c r="M142" i="8"/>
  <c r="M151" i="8" l="1"/>
  <c r="M149" i="8"/>
  <c r="M150" i="8" s="1"/>
  <c r="O139" i="8"/>
  <c r="O142" i="8" s="1"/>
  <c r="N142" i="8"/>
  <c r="N151" i="8" l="1"/>
  <c r="N149" i="8"/>
  <c r="N150" i="8" s="1"/>
  <c r="O151" i="8"/>
  <c r="O149" i="8"/>
  <c r="O150" i="8" s="1"/>
</calcChain>
</file>

<file path=xl/sharedStrings.xml><?xml version="1.0" encoding="utf-8"?>
<sst xmlns="http://schemas.openxmlformats.org/spreadsheetml/2006/main" count="1400" uniqueCount="813">
  <si>
    <t>Information on completing this file for the financial part of the application</t>
  </si>
  <si>
    <t>A</t>
  </si>
  <si>
    <t>GENERAL INFORMATION</t>
  </si>
  <si>
    <t xml:space="preserve">The fields that must be filled in are highlighted red (see legend below). </t>
  </si>
  <si>
    <t>B</t>
  </si>
  <si>
    <t>TABLE OF CONTENTS</t>
  </si>
  <si>
    <t>B.1</t>
  </si>
  <si>
    <t>Company data: Requests relate to the entire company (not only to the project).</t>
  </si>
  <si>
    <t>Description</t>
  </si>
  <si>
    <t xml:space="preserve">Financial Overview </t>
  </si>
  <si>
    <t>Historical BS</t>
  </si>
  <si>
    <t>Historical PL</t>
  </si>
  <si>
    <t>Ownership Structure</t>
  </si>
  <si>
    <t>Debt and Grants</t>
  </si>
  <si>
    <t>Cash Flow Planning</t>
  </si>
  <si>
    <t>Key Assumptions</t>
  </si>
  <si>
    <t>Rework Comments (to be used after the submission of this application in case of required clarifications)</t>
  </si>
  <si>
    <t xml:space="preserve">C </t>
  </si>
  <si>
    <t>LEGEND</t>
  </si>
  <si>
    <t>On cells that are highlighted red either i) the cell is required to be filled out or ii) a selection needs to be made.</t>
  </si>
  <si>
    <t>Values in italics link to another tab. Please refer to that particular tab for any changes.</t>
  </si>
  <si>
    <r>
      <rPr>
        <sz val="10"/>
        <color theme="1"/>
        <rFont val="Arial"/>
        <family val="2"/>
      </rPr>
      <t xml:space="preserve">Calculation error - </t>
    </r>
    <r>
      <rPr>
        <b/>
        <sz val="10"/>
        <color theme="1"/>
        <rFont val="Arial"/>
        <family val="2"/>
      </rPr>
      <t>please review your input again</t>
    </r>
    <r>
      <rPr>
        <sz val="10"/>
        <color theme="1"/>
        <rFont val="Arial"/>
        <family val="2"/>
      </rPr>
      <t>.</t>
    </r>
  </si>
  <si>
    <t>Greyed out cells - no input required.</t>
  </si>
  <si>
    <t>Calculated cell - no input required.</t>
  </si>
  <si>
    <t>END OF SHEET</t>
  </si>
  <si>
    <t>Financial Overview</t>
  </si>
  <si>
    <t>Questions</t>
  </si>
  <si>
    <t>No.</t>
  </si>
  <si>
    <t>Question</t>
  </si>
  <si>
    <t>Answer</t>
  </si>
  <si>
    <t>Q1</t>
  </si>
  <si>
    <t>Did fiduciaries, accountants, legal/tax advisor or/and an auditor assist you in preparing this excel file?</t>
  </si>
  <si>
    <t>Select answer</t>
  </si>
  <si>
    <t>Q2</t>
  </si>
  <si>
    <t>If yes, by whom?</t>
  </si>
  <si>
    <t>Q3</t>
  </si>
  <si>
    <t>Are the annual financial statements being audited?</t>
  </si>
  <si>
    <t>Q4</t>
  </si>
  <si>
    <t>If yes, what kind of audit type was performed (select answer)?</t>
  </si>
  <si>
    <t>Q5</t>
  </si>
  <si>
    <t>Which accounting standards are applied?</t>
  </si>
  <si>
    <t>Q6</t>
  </si>
  <si>
    <t>Is a documentation on the internal control system (ICS) available? Internal controls are mechanisms, rules, and procedures implemented by a company to ensure the integrity of financial and accounting information, promote accountability, and prevent fraud.</t>
  </si>
  <si>
    <t>Q6.1</t>
  </si>
  <si>
    <t>Related to Q6, does your company ensure a proper ICS process (e.g. control activities, preventive and detective controls) related to payment orders?</t>
  </si>
  <si>
    <t>Q7</t>
  </si>
  <si>
    <t>Are the financial statements prepared internally (e.g. via internal finance team) or externally (e.g. by a fiduciary)?</t>
  </si>
  <si>
    <t>Q7.1</t>
  </si>
  <si>
    <t>If externally, who is the external provider?</t>
  </si>
  <si>
    <t>Q7.2</t>
  </si>
  <si>
    <t>If internally, who is responsible for the preparation of the financial statements?</t>
  </si>
  <si>
    <t>Q7.2.1</t>
  </si>
  <si>
    <t>Please describe the responsible person's highest degree of financial education.</t>
  </si>
  <si>
    <t>Q8</t>
  </si>
  <si>
    <t>Please confirm that the information and data in this file represent the applying company (i.e. stand-alone view, non-consolidated financials).</t>
  </si>
  <si>
    <t>Q9</t>
  </si>
  <si>
    <t xml:space="preserve">Have you cross-checked this financial file with an Innosuisse coach? </t>
  </si>
  <si>
    <t>Q10.1</t>
  </si>
  <si>
    <t>Are there any current or potential legal disputes (debt collection, lawsuits) that might have material consequences for your company (in terms of liquidity or and/or going concern)?</t>
  </si>
  <si>
    <t>Q10.2</t>
  </si>
  <si>
    <t>If yes (Q10.1), please elaborate on the situation(s) - if available/applicable including:
- parties involved,
- amount claimed,
- starting date and/or trigger event,
- if still ongoing: current status and possible outcome including impact (monetary impact, if quantifiable),
- if outcome is final: impact on business including quantification of impact,
- other material information not listed above.</t>
  </si>
  <si>
    <t>Q10.3</t>
  </si>
  <si>
    <t>If yes (Q10.1), please state the amount of the provision recognized in the balance sheet as per 31.12.2024.</t>
  </si>
  <si>
    <t>Balance Sheet (simplified)</t>
  </si>
  <si>
    <r>
      <rPr>
        <sz val="10"/>
        <color theme="1"/>
        <rFont val="Arial"/>
        <family val="2"/>
      </rPr>
      <t xml:space="preserve">- Note that all cells, which are red, are </t>
    </r>
    <r>
      <rPr>
        <b/>
        <sz val="10"/>
        <color theme="1"/>
        <rFont val="Arial"/>
        <family val="2"/>
      </rPr>
      <t>required to be filled out in CHF</t>
    </r>
    <r>
      <rPr>
        <sz val="10"/>
        <color theme="1"/>
        <rFont val="Arial"/>
        <family val="2"/>
      </rPr>
      <t>. In case that specific balances to do not exist - enter "0".</t>
    </r>
  </si>
  <si>
    <r>
      <rPr>
        <sz val="10"/>
        <color theme="1"/>
        <rFont val="Arial"/>
        <family val="2"/>
      </rPr>
      <t xml:space="preserve">- Please show asset related accounts (e.g. cash, inventories, fixed assets) with </t>
    </r>
    <r>
      <rPr>
        <b/>
        <sz val="10"/>
        <color theme="1"/>
        <rFont val="Arial"/>
        <family val="2"/>
      </rPr>
      <t>positive values</t>
    </r>
    <r>
      <rPr>
        <sz val="10"/>
        <color theme="1"/>
        <rFont val="Arial"/>
        <family val="2"/>
      </rPr>
      <t xml:space="preserve">, and equity- and liabilities-related accounts (e.g. trade payables, other current liabilities) with </t>
    </r>
    <r>
      <rPr>
        <b/>
        <sz val="10"/>
        <color theme="1"/>
        <rFont val="Arial"/>
        <family val="2"/>
      </rPr>
      <t>negative values</t>
    </r>
    <r>
      <rPr>
        <sz val="10"/>
        <color theme="1"/>
        <rFont val="Arial"/>
        <family val="2"/>
      </rPr>
      <t>.</t>
    </r>
  </si>
  <si>
    <t>- In case of bad debt allowances, the item shall be shown in negative figures.</t>
  </si>
  <si>
    <t xml:space="preserve">- In case of losses carried forward or losses in the current year, the respective line shall be shown in positive figures. </t>
  </si>
  <si>
    <t>- Please allocate the most appropriate account to the best of your knowledge (in case an allocation is not 100% clear).</t>
  </si>
  <si>
    <r>
      <rPr>
        <sz val="10"/>
        <color theme="1"/>
        <rFont val="Arial"/>
        <family val="2"/>
      </rPr>
      <t xml:space="preserve">- Consider data consistency: </t>
    </r>
    <r>
      <rPr>
        <b/>
        <sz val="10"/>
        <color theme="1"/>
        <rFont val="Arial"/>
        <family val="2"/>
      </rPr>
      <t>See balancing check below the table (check equals 0</t>
    </r>
    <r>
      <rPr>
        <sz val="10"/>
        <color theme="1"/>
        <rFont val="Arial"/>
        <family val="2"/>
      </rPr>
      <t>).</t>
    </r>
  </si>
  <si>
    <t>Currency: CHF</t>
  </si>
  <si>
    <t>Class No.</t>
  </si>
  <si>
    <t>Order</t>
  </si>
  <si>
    <t>Cash</t>
  </si>
  <si>
    <t>Bank balances</t>
  </si>
  <si>
    <t>Other cash equivalents</t>
  </si>
  <si>
    <t>1030</t>
  </si>
  <si>
    <t>Cash and cash equivalents</t>
  </si>
  <si>
    <t>Trade accounts receivable (Gross)</t>
  </si>
  <si>
    <t>1110</t>
  </si>
  <si>
    <t>Bad debt allowance (-)</t>
  </si>
  <si>
    <t>1120</t>
  </si>
  <si>
    <t>Other current receivables (e.g. input VAT, withholding taxes etc.)</t>
  </si>
  <si>
    <t>1130</t>
  </si>
  <si>
    <t>Receivables</t>
  </si>
  <si>
    <t>Inventories</t>
  </si>
  <si>
    <t>Prepaid expenses and accrued income</t>
  </si>
  <si>
    <t>Current assets</t>
  </si>
  <si>
    <t>Securities (assets) and investments</t>
  </si>
  <si>
    <t>Loans (assets)</t>
  </si>
  <si>
    <t>Financial assets</t>
  </si>
  <si>
    <t>Machinery and equipment</t>
  </si>
  <si>
    <t>1510</t>
  </si>
  <si>
    <t>Furniture and fixtures</t>
  </si>
  <si>
    <t>1520</t>
  </si>
  <si>
    <t>Office machines (incl. IT, communication)</t>
  </si>
  <si>
    <t>1530</t>
  </si>
  <si>
    <t>Vehicles</t>
  </si>
  <si>
    <t>1540</t>
  </si>
  <si>
    <t>Real estate</t>
  </si>
  <si>
    <t>1550</t>
  </si>
  <si>
    <t>Property, plant and equipment</t>
  </si>
  <si>
    <t>Patents, licenses, trademarks</t>
  </si>
  <si>
    <t>Other intangible assets (software purchased by third parties, capitalized software, etc.)</t>
  </si>
  <si>
    <t>1710</t>
  </si>
  <si>
    <t>Intangible assets</t>
  </si>
  <si>
    <t>Share capital not paid in</t>
  </si>
  <si>
    <t>1810</t>
  </si>
  <si>
    <t>180</t>
  </si>
  <si>
    <t>Fixed assets</t>
  </si>
  <si>
    <t>Assets</t>
  </si>
  <si>
    <t>TOTAL</t>
  </si>
  <si>
    <t>Trade accounts payable</t>
  </si>
  <si>
    <t>Advance payments received</t>
  </si>
  <si>
    <t>2020</t>
  </si>
  <si>
    <t>Trade payables</t>
  </si>
  <si>
    <t>Other current liabilities (social security contributions, VAT, withholding taxes )</t>
  </si>
  <si>
    <t>2210</t>
  </si>
  <si>
    <t>Other current liabilities</t>
  </si>
  <si>
    <t>Accrued expenses and deferred income</t>
  </si>
  <si>
    <t>2310</t>
  </si>
  <si>
    <t>Short-term provisions</t>
  </si>
  <si>
    <t>2320</t>
  </si>
  <si>
    <t>Accrued expenses and deferred income and short-term provisions</t>
  </si>
  <si>
    <t>Current financial liabilities (bonds, Loans (liabilities), mortgages)</t>
  </si>
  <si>
    <t>2110</t>
  </si>
  <si>
    <t>Current interest-bearing liabilities</t>
  </si>
  <si>
    <t>Current liabilities</t>
  </si>
  <si>
    <t>Non-current financial liabilities (bonds, Loans (liabilities), mortgages)</t>
  </si>
  <si>
    <t>2410</t>
  </si>
  <si>
    <t>Long-term provisions</t>
  </si>
  <si>
    <t>2420</t>
  </si>
  <si>
    <t>Other non-current liabilities</t>
  </si>
  <si>
    <t>2430</t>
  </si>
  <si>
    <t>Non-current liabilities</t>
  </si>
  <si>
    <t>Share capital</t>
  </si>
  <si>
    <t>2810</t>
  </si>
  <si>
    <t>Legal reserves (agio from equity round)</t>
  </si>
  <si>
    <t>2820</t>
  </si>
  <si>
    <t>Additional legal reserves</t>
  </si>
  <si>
    <t>Profit (-) or loss carried forward (+)</t>
  </si>
  <si>
    <t>2850</t>
  </si>
  <si>
    <t>Profit (-) or loss (+) for the year</t>
  </si>
  <si>
    <t>2860</t>
  </si>
  <si>
    <t>Shareholders' equity</t>
  </si>
  <si>
    <t>Total equity and liabilities</t>
  </si>
  <si>
    <t>Balance check</t>
  </si>
  <si>
    <t>Balance ok?</t>
  </si>
  <si>
    <t>P&amp;L (simplified)</t>
  </si>
  <si>
    <r>
      <rPr>
        <sz val="10"/>
        <color theme="1"/>
        <rFont val="Arial"/>
        <family val="2"/>
      </rPr>
      <t xml:space="preserve">- Note that all cells, which are red, are </t>
    </r>
    <r>
      <rPr>
        <b/>
        <sz val="10"/>
        <color theme="1"/>
        <rFont val="Arial"/>
        <family val="2"/>
      </rPr>
      <t>required to be filled out in CHF</t>
    </r>
    <r>
      <rPr>
        <sz val="10"/>
        <color theme="1"/>
        <rFont val="Arial"/>
        <family val="2"/>
      </rPr>
      <t>. In case that specific balances to do not exist - enter "0".</t>
    </r>
  </si>
  <si>
    <r>
      <rPr>
        <sz val="10"/>
        <color theme="1"/>
        <rFont val="Arial"/>
        <family val="2"/>
      </rPr>
      <t xml:space="preserve">- Please show revenue and income-related accounts with </t>
    </r>
    <r>
      <rPr>
        <b/>
        <sz val="10"/>
        <color theme="1"/>
        <rFont val="Arial"/>
        <family val="2"/>
      </rPr>
      <t xml:space="preserve">positive values </t>
    </r>
    <r>
      <rPr>
        <sz val="10"/>
        <color theme="1"/>
        <rFont val="Arial"/>
        <family val="2"/>
      </rPr>
      <t xml:space="preserve">and expenses / costs with </t>
    </r>
    <r>
      <rPr>
        <b/>
        <sz val="10"/>
        <color theme="1"/>
        <rFont val="Arial"/>
        <family val="2"/>
      </rPr>
      <t>negative values</t>
    </r>
    <r>
      <rPr>
        <sz val="10"/>
        <color theme="1"/>
        <rFont val="Arial"/>
        <family val="2"/>
      </rPr>
      <t>.</t>
    </r>
  </si>
  <si>
    <t>1.1.2022 - 31.12.2022</t>
  </si>
  <si>
    <t>1.1.2023 - 31.12.2023</t>
  </si>
  <si>
    <t>1.1.2024 - 31.12.2024</t>
  </si>
  <si>
    <t>1.1.2025 - 31.12.2025</t>
  </si>
  <si>
    <t>Production revenues</t>
  </si>
  <si>
    <t>Trade revenue (trading of goods)</t>
  </si>
  <si>
    <t>Service revenues</t>
  </si>
  <si>
    <t>Other revenues (e.g. from licensing, collaboration)</t>
  </si>
  <si>
    <t>3500</t>
  </si>
  <si>
    <t>Changes in inventories</t>
  </si>
  <si>
    <t>3600</t>
  </si>
  <si>
    <t>Operating income / revenue</t>
  </si>
  <si>
    <t>Cost of materials</t>
  </si>
  <si>
    <t>Cost of goods (trading)</t>
  </si>
  <si>
    <t>Cost of purchased services (third-party services)</t>
  </si>
  <si>
    <t>4300</t>
  </si>
  <si>
    <t>Cost of materials, goods and services</t>
  </si>
  <si>
    <t>Salaries and wages (incl. bonuses)</t>
  </si>
  <si>
    <t>5100</t>
  </si>
  <si>
    <t>Social security expenses (also on bonuses)</t>
  </si>
  <si>
    <t>5200</t>
  </si>
  <si>
    <t>Other personnel expenses</t>
  </si>
  <si>
    <t>Personnel expenses</t>
  </si>
  <si>
    <t>Rental costs</t>
  </si>
  <si>
    <t>Maintenance and repairs</t>
  </si>
  <si>
    <t>Vehicle expenses</t>
  </si>
  <si>
    <t>Insurance expenses</t>
  </si>
  <si>
    <t>Administrative expenses</t>
  </si>
  <si>
    <t>Sales and marketing expenses</t>
  </si>
  <si>
    <t>6600</t>
  </si>
  <si>
    <t>Other operating expenses (costs not listed above, e.g. utilities, energy, office expenses, operating lease, IT costs and other fixed costs)</t>
  </si>
  <si>
    <t>6800</t>
  </si>
  <si>
    <t>Operating expenses</t>
  </si>
  <si>
    <t>6</t>
  </si>
  <si>
    <t>EBITDA</t>
  </si>
  <si>
    <t>7</t>
  </si>
  <si>
    <t>Depreciation and amortization</t>
  </si>
  <si>
    <t>8100</t>
  </si>
  <si>
    <t>EBIT</t>
  </si>
  <si>
    <t>8</t>
  </si>
  <si>
    <t>Financial expense (e.g. interest expense, securities expense)</t>
  </si>
  <si>
    <t>9100</t>
  </si>
  <si>
    <t>Financial income (e.g. interest income, income from marketable securities, income from investments such as dividends)</t>
  </si>
  <si>
    <t>9200</t>
  </si>
  <si>
    <t>Non-operating expenses</t>
  </si>
  <si>
    <t>9300</t>
  </si>
  <si>
    <t>Non-operating income</t>
  </si>
  <si>
    <t>9400</t>
  </si>
  <si>
    <t>Extraordinary expenses</t>
  </si>
  <si>
    <t>9500</t>
  </si>
  <si>
    <t>Extraordinary income</t>
  </si>
  <si>
    <t>9600</t>
  </si>
  <si>
    <t>EBT</t>
  </si>
  <si>
    <t>9</t>
  </si>
  <si>
    <t>Taxes</t>
  </si>
  <si>
    <t>10100</t>
  </si>
  <si>
    <t>Net result</t>
  </si>
  <si>
    <t>10</t>
  </si>
  <si>
    <t>Net result according to Historical BS</t>
  </si>
  <si>
    <t>Difference</t>
  </si>
  <si>
    <t>Check ok?</t>
  </si>
  <si>
    <t>1.0 Capitalization table</t>
  </si>
  <si>
    <r>
      <rPr>
        <sz val="10"/>
        <color theme="1"/>
        <rFont val="Arial"/>
        <family val="2"/>
      </rPr>
      <t xml:space="preserve">Each shareholder and economic beneficiary </t>
    </r>
    <r>
      <rPr>
        <b/>
        <sz val="10"/>
        <color theme="1"/>
        <rFont val="Arial"/>
        <family val="2"/>
      </rPr>
      <t>must not</t>
    </r>
    <r>
      <rPr>
        <sz val="10"/>
        <color theme="1"/>
        <rFont val="Arial"/>
        <family val="2"/>
      </rPr>
      <t xml:space="preserve"> be sanctioned as per the </t>
    </r>
    <r>
      <rPr>
        <b/>
        <sz val="10"/>
        <color theme="1"/>
        <rFont val="Arial"/>
        <family val="2"/>
      </rPr>
      <t>SECO list</t>
    </r>
    <r>
      <rPr>
        <sz val="10"/>
        <color theme="1"/>
        <rFont val="Arial"/>
        <family val="2"/>
      </rPr>
      <t xml:space="preserve"> (see link below). Please </t>
    </r>
    <r>
      <rPr>
        <b/>
        <sz val="10"/>
        <color theme="1"/>
        <rFont val="Arial"/>
        <family val="2"/>
      </rPr>
      <t xml:space="preserve">confirm for each shareholder </t>
    </r>
    <r>
      <rPr>
        <sz val="10"/>
        <color theme="1"/>
        <rFont val="Arial"/>
        <family val="2"/>
      </rPr>
      <t>that it is not a subject of a sanction. If the economic beneficiary differs from the shareholder, it should be added separately with the appropriate selection in column J.</t>
    </r>
  </si>
  <si>
    <r>
      <rPr>
        <sz val="10"/>
        <color theme="1"/>
        <rFont val="Arial"/>
        <family val="2"/>
      </rPr>
      <t xml:space="preserve">Special case </t>
    </r>
    <r>
      <rPr>
        <b/>
        <sz val="10"/>
        <color theme="1"/>
        <rFont val="Arial"/>
        <family val="2"/>
      </rPr>
      <t xml:space="preserve">convertible bonds </t>
    </r>
    <r>
      <rPr>
        <sz val="10"/>
        <color theme="1"/>
        <rFont val="Arial"/>
        <family val="2"/>
      </rPr>
      <t xml:space="preserve">(as per the tab "Debt Grants Overview"): new shareholders and their economic beneficiaries as a result of a conversion </t>
    </r>
    <r>
      <rPr>
        <i/>
        <sz val="10"/>
        <color theme="1"/>
        <rFont val="Arial"/>
        <family val="2"/>
      </rPr>
      <t xml:space="preserve">during the project tenor </t>
    </r>
    <r>
      <rPr>
        <sz val="10"/>
        <color theme="1"/>
        <rFont val="Arial"/>
        <family val="2"/>
      </rPr>
      <t>must be added to the table below (column D and E not applicable). Please also select the dropdown in column J for each new shareholder and economic beneficiary.</t>
    </r>
  </si>
  <si>
    <t>Link - SECO List</t>
  </si>
  <si>
    <t>Name</t>
  </si>
  <si>
    <t>Capital share in %</t>
  </si>
  <si>
    <t>Voting rights in %</t>
  </si>
  <si>
    <t>Investor type</t>
  </si>
  <si>
    <t>Share type</t>
  </si>
  <si>
    <t>Nationality / Country of headquarter of the shareholder</t>
  </si>
  <si>
    <t>2.0 Other questions</t>
  </si>
  <si>
    <t>Y/N</t>
  </si>
  <si>
    <t>If yes, please explain:</t>
  </si>
  <si>
    <t>Are any stock option plans, phantom stock option plans, etc. in place?
If yes, please explain the plan including respective vesting periods per plan / employee.</t>
  </si>
  <si>
    <t>Are there any changes to the capital structure (such as capital increases, future investments etc.) planned within the next five years?</t>
  </si>
  <si>
    <t>Q3.1</t>
  </si>
  <si>
    <t>If yes, please outline what kind of documentation is available as a backup (e.g. general assembly resolutions, LoI, commitment letters).</t>
  </si>
  <si>
    <t>Q3.2</t>
  </si>
  <si>
    <t>If "Yes" in Q3, please confirm that these changes are reflected in the cash flow projections.</t>
  </si>
  <si>
    <t>Are there any exit options during the project tenor for one or more of the shareholder listed above?</t>
  </si>
  <si>
    <t>Debt / Grants Overview</t>
  </si>
  <si>
    <t>Overview of existing debt</t>
  </si>
  <si>
    <t>Debt type</t>
  </si>
  <si>
    <t>Nominal amount in CHF</t>
  </si>
  <si>
    <t>Maturity date</t>
  </si>
  <si>
    <t>Possibility to extent loans / repayment? (Y/N)</t>
  </si>
  <si>
    <t>If yes, for how many year (please answer in years)</t>
  </si>
  <si>
    <t>Any covenants existing? (Y/N)</t>
  </si>
  <si>
    <t>Any securities / collaterals / guarantees underlying? (Y/N)</t>
  </si>
  <si>
    <t>Convertible? (Y/N)</t>
  </si>
  <si>
    <t>Subordinated ? (Y/N)</t>
  </si>
  <si>
    <t>Overview of existing grants</t>
  </si>
  <si>
    <t>*Note that the question below, whether it relates to an Innosuisse grant, comprises both existing grants (already received/approved) and grants expected to be received / approved during the project period, for which the application is currently prepared.</t>
  </si>
  <si>
    <t>Grant name</t>
  </si>
  <si>
    <t>Grant number</t>
  </si>
  <si>
    <t>Amount in CHF</t>
  </si>
  <si>
    <t>Start date</t>
  </si>
  <si>
    <t>End date</t>
  </si>
  <si>
    <t>Comment</t>
  </si>
  <si>
    <t>Innosuisse grant?* Y/N</t>
  </si>
  <si>
    <t>Currently known that a grant needs to be repaid? Y/N</t>
  </si>
  <si>
    <t>I hereby confirm that for all currently existing grants a respective abstract is attached to this application.</t>
  </si>
  <si>
    <t>Select:</t>
  </si>
  <si>
    <t>Cash Flow Statement - Company (incl. Project)</t>
  </si>
  <si>
    <t>- Figures are required to be filled out in CHF (if not stated otherwise). In case that specific balances to do not exist - enter "0".</t>
  </si>
  <si>
    <r>
      <rPr>
        <sz val="10"/>
        <color theme="1"/>
        <rFont val="Arial"/>
        <family val="2"/>
      </rPr>
      <t xml:space="preserve">- Note that the Cash Flow Statement refers to the </t>
    </r>
    <r>
      <rPr>
        <b/>
        <sz val="10"/>
        <color theme="1"/>
        <rFont val="Arial"/>
        <family val="2"/>
      </rPr>
      <t>company as a whole</t>
    </r>
    <r>
      <rPr>
        <sz val="10"/>
        <color theme="1"/>
        <rFont val="Arial"/>
        <family val="2"/>
      </rPr>
      <t xml:space="preserve"> and therefore also considers the project(s) for which the grant is requested for.</t>
    </r>
  </si>
  <si>
    <t>-  A split of cash flow items between project- and non-project related items is only requested on revenue level. Total revenues comprise i) revenues arising from the Project, for which the grant is requested for, and ii) revenues from non-project-related business (= "Other Business" - if any).</t>
  </si>
  <si>
    <t>- For revenues of the Project: Please choose one of the following two planning methodologies. Selected fields to be filled out will be marked red.</t>
  </si>
  <si>
    <t>(i) Price-Volume: Please ungroup (+) the rows starting from 16 on. Price-volume method assumes a maximum number of 20 products. In case that more than 20 products are considered for the planning period, please summarize the revenue assumptions under the top-down approach.</t>
  </si>
  <si>
    <t>(ii) Top-down approach: Assumes any other methodology, e.g. project based.</t>
  </si>
  <si>
    <r>
      <rPr>
        <sz val="10"/>
        <color theme="1"/>
        <rFont val="Arial"/>
        <family val="2"/>
      </rPr>
      <t xml:space="preserve">- Please provide a short </t>
    </r>
    <r>
      <rPr>
        <b/>
        <sz val="10"/>
        <color theme="1"/>
        <rFont val="Arial"/>
        <family val="2"/>
      </rPr>
      <t>explanation about the price/volume assumptions</t>
    </r>
    <r>
      <rPr>
        <sz val="10"/>
        <color theme="1"/>
        <rFont val="Arial"/>
        <family val="2"/>
      </rPr>
      <t xml:space="preserve"> per product in tab "B17_Key Assumptions".</t>
    </r>
  </si>
  <si>
    <r>
      <rPr>
        <sz val="10"/>
        <color theme="1"/>
        <rFont val="Arial"/>
        <family val="2"/>
      </rPr>
      <t xml:space="preserve">- Please show </t>
    </r>
    <r>
      <rPr>
        <b/>
        <sz val="10"/>
        <color theme="1"/>
        <rFont val="Arial"/>
        <family val="2"/>
      </rPr>
      <t>cash inflows in positive numbers</t>
    </r>
    <r>
      <rPr>
        <sz val="10"/>
        <color theme="1"/>
        <rFont val="Arial"/>
        <family val="2"/>
      </rPr>
      <t xml:space="preserve"> and </t>
    </r>
    <r>
      <rPr>
        <b/>
        <sz val="10"/>
        <color theme="1"/>
        <rFont val="Arial"/>
        <family val="2"/>
      </rPr>
      <t>cash outflows in negative numbers</t>
    </r>
    <r>
      <rPr>
        <sz val="10"/>
        <color theme="1"/>
        <rFont val="Arial"/>
        <family val="2"/>
      </rPr>
      <t>.</t>
    </r>
  </si>
  <si>
    <r>
      <rPr>
        <sz val="10"/>
        <color theme="1"/>
        <rFont val="Arial"/>
        <family val="2"/>
      </rPr>
      <t xml:space="preserve">- Please fill in the </t>
    </r>
    <r>
      <rPr>
        <b/>
        <sz val="10"/>
        <color theme="1"/>
        <rFont val="Arial"/>
        <family val="2"/>
      </rPr>
      <t>Net Working Capital</t>
    </r>
    <r>
      <rPr>
        <sz val="10"/>
        <color theme="1"/>
        <rFont val="Arial"/>
        <family val="2"/>
      </rPr>
      <t xml:space="preserve"> parameters in cells D98-D101.</t>
    </r>
  </si>
  <si>
    <r>
      <rPr>
        <sz val="10"/>
        <color theme="1"/>
        <rFont val="Arial"/>
        <family val="2"/>
      </rPr>
      <t xml:space="preserve">- Please enter the </t>
    </r>
    <r>
      <rPr>
        <b/>
        <sz val="10"/>
        <color theme="1"/>
        <rFont val="Arial"/>
        <family val="2"/>
      </rPr>
      <t>requested grant amount</t>
    </r>
    <r>
      <rPr>
        <sz val="10"/>
        <color theme="1"/>
        <rFont val="Arial"/>
        <family val="2"/>
      </rPr>
      <t xml:space="preserve"> in cells J126-O126, considering that grants are typically disbursed in three installments (50% / 30% / 20%)</t>
    </r>
  </si>
  <si>
    <t>ACTUAL (if applicable)</t>
  </si>
  <si>
    <t>PLAN</t>
  </si>
  <si>
    <t>Input name</t>
  </si>
  <si>
    <t>Input data</t>
  </si>
  <si>
    <t>Planning methodology for project revenues:</t>
  </si>
  <si>
    <t>Price-Volume Method</t>
  </si>
  <si>
    <t>Price-Volume Planning: Price in CHF</t>
  </si>
  <si>
    <t>Product 1</t>
  </si>
  <si>
    <t>Price-Volume Planning: Volume in # of items</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</si>
  <si>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</si>
  <si>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</si>
  <si>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</si>
  <si>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</si>
  <si>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</si>
  <si>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</si>
  <si>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</si>
  <si>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</si>
  <si>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</si>
  <si>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</si>
  <si>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</si>
  <si>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</si>
  <si>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</si>
  <si>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</si>
  <si>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</si>
  <si>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</si>
  <si>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</si>
  <si>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</si>
  <si>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</si>
  <si>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Total - Price-Volume Method</t>
  </si>
  <si>
    <t>Revenue PVM</t>
  </si>
  <si>
    <t>Top-down planning</t>
  </si>
  <si>
    <t>Revenue TDP</t>
  </si>
  <si>
    <t>Revenues Project</t>
  </si>
  <si>
    <t>Revenues from "Other Business"</t>
  </si>
  <si>
    <t>Revenue Other</t>
  </si>
  <si>
    <t>Total revenues</t>
  </si>
  <si>
    <t>Other operating expenses</t>
  </si>
  <si>
    <t>--&gt;</t>
  </si>
  <si>
    <t>Financial income (incl. INNOSUISSE GRANT and other grants)</t>
  </si>
  <si>
    <t>Financial expenses (interest)</t>
  </si>
  <si>
    <t>Non-operating income/expenses</t>
  </si>
  <si>
    <t>Extraordinary result</t>
  </si>
  <si>
    <t>Specific tax rate (enter rate in %)</t>
  </si>
  <si>
    <t>Change in NWC</t>
  </si>
  <si>
    <t>NWC KPIs</t>
  </si>
  <si>
    <t>Change in trade accounts receivable</t>
  </si>
  <si>
    <t>Payment terms receivables / Days sales outstanding in days</t>
  </si>
  <si>
    <t>n.a.</t>
  </si>
  <si>
    <t>Change in trade accounts payable</t>
  </si>
  <si>
    <t>Payment terms payables / Days payables outstanding in days</t>
  </si>
  <si>
    <t>Change in inventory</t>
  </si>
  <si>
    <t>Days inventory outstanding in days</t>
  </si>
  <si>
    <t>Change in other NWC</t>
  </si>
  <si>
    <t>Other NWC in % revenue</t>
  </si>
  <si>
    <t>Total change in NWC</t>
  </si>
  <si>
    <t>CASH FLOWS</t>
  </si>
  <si>
    <t>Change in long-term provisions</t>
  </si>
  <si>
    <t>If relevant: Change in non-cash relevant items (e.g. gain from sale of property, plant and equipment, etc.)</t>
  </si>
  <si>
    <t>Cashflows from operating activities</t>
  </si>
  <si>
    <t>Investment in property, plant and equipment</t>
  </si>
  <si>
    <t>Disposal of property, plant and equipment</t>
  </si>
  <si>
    <t>Other investing-related (if relevant)</t>
  </si>
  <si>
    <t>Cashflows from investing activities</t>
  </si>
  <si>
    <t>Proceeds from non-dilutive grants</t>
  </si>
  <si>
    <t>Proceeds from debt</t>
  </si>
  <si>
    <t>Repayment of debt</t>
  </si>
  <si>
    <t>Proceeds from issuance of equity (nominal equity)</t>
  </si>
  <si>
    <t>Proceeds from issuance of equity (agio)</t>
  </si>
  <si>
    <t>Interest paid</t>
  </si>
  <si>
    <t>Dividend paid</t>
  </si>
  <si>
    <t>Other financing-related (if relevant)</t>
  </si>
  <si>
    <t xml:space="preserve">Cashflows from financing activities </t>
  </si>
  <si>
    <t>Net Change in Cash before Innosuisse grant</t>
  </si>
  <si>
    <r>
      <rPr>
        <sz val="10"/>
        <color theme="1"/>
        <rFont val="Arial"/>
        <family val="2"/>
      </rPr>
      <t xml:space="preserve">Cash-inflows from </t>
    </r>
    <r>
      <rPr>
        <b/>
        <sz val="10"/>
        <color theme="1"/>
        <rFont val="Arial"/>
        <family val="2"/>
      </rPr>
      <t>INNOSUISSE GRANT</t>
    </r>
  </si>
  <si>
    <t xml:space="preserve">Net Change in Cash </t>
  </si>
  <si>
    <t>Total cash balance at year-end</t>
  </si>
  <si>
    <t>Equity roll-forward</t>
  </si>
  <si>
    <t>New share capital raised (nominal equity)</t>
  </si>
  <si>
    <t>Profit carried forward</t>
  </si>
  <si>
    <t>Profit current year</t>
  </si>
  <si>
    <t>Dividends paid</t>
  </si>
  <si>
    <t>Shareholder's equity</t>
  </si>
  <si>
    <t>Protected equity</t>
  </si>
  <si>
    <t>Total share capital</t>
  </si>
  <si>
    <t>Non-distributable legal reserves (50% of registered share capital for operating companies)</t>
  </si>
  <si>
    <t>Total protected equity</t>
  </si>
  <si>
    <t>Reference for capital loss</t>
  </si>
  <si>
    <t>Capital loss (shareholder's equity&lt;reference)</t>
  </si>
  <si>
    <t>Overindebtedness (negative equity -&gt; 90 day remedy!)</t>
  </si>
  <si>
    <t>Check - Historical cash balance</t>
  </si>
  <si>
    <t>Check - Historical shareholders's equity</t>
  </si>
  <si>
    <t>Product Details</t>
  </si>
  <si>
    <t>Short description of drivers and assumptions (2026-2031)</t>
  </si>
  <si>
    <t>please fill here in your price assumptions</t>
  </si>
  <si>
    <t>please fill in here your volume assumptions</t>
  </si>
  <si>
    <t>please fill in here  the product/service/solution name</t>
  </si>
  <si>
    <t>please describe here your assumptions supporting your top-down planning</t>
  </si>
  <si>
    <t>Please enter your explanations here:</t>
  </si>
  <si>
    <t>Language</t>
  </si>
  <si>
    <t>Answer (Y/N)</t>
  </si>
  <si>
    <t>Confirm SECO</t>
  </si>
  <si>
    <t>Revenue planning - 1</t>
  </si>
  <si>
    <t>Revenue planning - 2</t>
  </si>
  <si>
    <t>ICT</t>
  </si>
  <si>
    <t>Life Science</t>
  </si>
  <si>
    <t>Engineering</t>
  </si>
  <si>
    <t>Energy &amp; Environment</t>
  </si>
  <si>
    <t>Social Sciences &amp; Business Management</t>
  </si>
  <si>
    <t>Audit type</t>
  </si>
  <si>
    <t>Accounting standards</t>
  </si>
  <si>
    <t>Company type</t>
  </si>
  <si>
    <t>Preparation of financials</t>
  </si>
  <si>
    <t>Gender of the CEO</t>
  </si>
  <si>
    <t>Integrated accoutns</t>
  </si>
  <si>
    <t>Revenue planning method</t>
  </si>
  <si>
    <t>Confirm</t>
  </si>
  <si>
    <t>Other project costs</t>
  </si>
  <si>
    <t>Tax calculation</t>
  </si>
  <si>
    <t>Confirm (Ownership structure)</t>
  </si>
  <si>
    <t>Function in the project</t>
  </si>
  <si>
    <t>Nationality / Country</t>
  </si>
  <si>
    <t>Capital structure</t>
  </si>
  <si>
    <t>English</t>
  </si>
  <si>
    <t>Selection required.</t>
  </si>
  <si>
    <t>No data required</t>
  </si>
  <si>
    <t>Please select</t>
  </si>
  <si>
    <t>Select method</t>
  </si>
  <si>
    <t>German</t>
  </si>
  <si>
    <t>Yes</t>
  </si>
  <si>
    <t>I confirm that all sanctioned shareholders and economic beneficiaries (as per SECO list) are disclosed in the table above.</t>
  </si>
  <si>
    <t>Add data</t>
  </si>
  <si>
    <t>Automation</t>
  </si>
  <si>
    <t>Agrotech</t>
  </si>
  <si>
    <t>Acustics</t>
  </si>
  <si>
    <t>Bio-sourced Materials and Processing</t>
  </si>
  <si>
    <t>Advertisement</t>
  </si>
  <si>
    <t>Full</t>
  </si>
  <si>
    <t>Swiss Code of Obligations ("OR")</t>
  </si>
  <si>
    <t>Private individual</t>
  </si>
  <si>
    <t>The project represents the main business / purpose of the company and there is no other (material) business other than the project</t>
  </si>
  <si>
    <t>Internally</t>
  </si>
  <si>
    <t>Female</t>
  </si>
  <si>
    <t>Own accounts</t>
  </si>
  <si>
    <t>Voting shares</t>
  </si>
  <si>
    <t>Bank loan</t>
  </si>
  <si>
    <t>Simplified top-down</t>
  </si>
  <si>
    <t>I confirm.</t>
  </si>
  <si>
    <t>Travel abroad</t>
  </si>
  <si>
    <t>Project Sponsor</t>
  </si>
  <si>
    <t>Switzerland</t>
  </si>
  <si>
    <t>Yes, changes planned (as per Q3)</t>
  </si>
  <si>
    <t>No</t>
  </si>
  <si>
    <t>I do not confirm.</t>
  </si>
  <si>
    <t>Add data below</t>
  </si>
  <si>
    <t>Artificial/Local/ extenden/Networked intelligence</t>
  </si>
  <si>
    <t>Biotechnology and Processing</t>
  </si>
  <si>
    <t>Advanced Manufacturing</t>
  </si>
  <si>
    <t>Catalyst Research</t>
  </si>
  <si>
    <t>Architecture</t>
  </si>
  <si>
    <t>Limited</t>
  </si>
  <si>
    <t>Swiss GAAP FER</t>
  </si>
  <si>
    <t>Group company / Holding company</t>
  </si>
  <si>
    <t>The project represents a side business of an existing company with other business(es) running</t>
  </si>
  <si>
    <t>Externally</t>
  </si>
  <si>
    <t>Male</t>
  </si>
  <si>
    <t>Accounts integrated</t>
  </si>
  <si>
    <t>Participation shares</t>
  </si>
  <si>
    <t>Shareholder loan</t>
  </si>
  <si>
    <t>Price-volume based</t>
  </si>
  <si>
    <t>Infrastructure</t>
  </si>
  <si>
    <t>20% tax rate</t>
  </si>
  <si>
    <t>I do not confirm (please explain why).</t>
  </si>
  <si>
    <t>Member of the Project Management Office ("PMO") / Project Controlling</t>
  </si>
  <si>
    <t>Germany</t>
  </si>
  <si>
    <t>No changes planned (as per Q3)</t>
  </si>
  <si>
    <t>Block Chain</t>
  </si>
  <si>
    <t>Chemical Bio</t>
  </si>
  <si>
    <t>Chemical Eng.</t>
  </si>
  <si>
    <t>Chemical Formulation</t>
  </si>
  <si>
    <t>Banking</t>
  </si>
  <si>
    <t>IFRS</t>
  </si>
  <si>
    <t>VC fund</t>
  </si>
  <si>
    <t>Other</t>
  </si>
  <si>
    <t>Preference shares</t>
  </si>
  <si>
    <t>Other private individual loan</t>
  </si>
  <si>
    <t>Market Research</t>
  </si>
  <si>
    <t>Project Leader</t>
  </si>
  <si>
    <t>Austria</t>
  </si>
  <si>
    <t>Confirm Economic Beneficiary</t>
  </si>
  <si>
    <t>Communication technologies</t>
  </si>
  <si>
    <t>Foodtech</t>
  </si>
  <si>
    <t>Civil Engineering</t>
  </si>
  <si>
    <t>Energy Efficiency</t>
  </si>
  <si>
    <t>Business Management</t>
  </si>
  <si>
    <t>US GAAP</t>
  </si>
  <si>
    <t>Angel investors</t>
  </si>
  <si>
    <t>VC / Angel investor loan</t>
  </si>
  <si>
    <t>Third-party services</t>
  </si>
  <si>
    <t>Deputy Project Leader</t>
  </si>
  <si>
    <t>France</t>
  </si>
  <si>
    <t>Data sciences</t>
  </si>
  <si>
    <t>Genetic Eng.</t>
  </si>
  <si>
    <t>Electrical Eng.</t>
  </si>
  <si>
    <t>Energy Biomass</t>
  </si>
  <si>
    <t>Consumer Goods Business</t>
  </si>
  <si>
    <t>Private Equity</t>
  </si>
  <si>
    <t>Other loan</t>
  </si>
  <si>
    <t>Consumables</t>
  </si>
  <si>
    <t>Project Manager</t>
  </si>
  <si>
    <t>Italy</t>
  </si>
  <si>
    <t>I confirm that all economic beneficiaries are disclosed (in the table above or in the share register).</t>
  </si>
  <si>
    <t>Deep learning</t>
  </si>
  <si>
    <t>Human Medicine</t>
  </si>
  <si>
    <t>Embedded Sys.</t>
  </si>
  <si>
    <t>Energy Harvesting</t>
  </si>
  <si>
    <t>Design</t>
  </si>
  <si>
    <t>Institutional</t>
  </si>
  <si>
    <t>Certification and licenses</t>
  </si>
  <si>
    <t>Project team member (functional team)</t>
  </si>
  <si>
    <t>Afghanistan</t>
  </si>
  <si>
    <t>eHealth</t>
  </si>
  <si>
    <t>Medical Diagno.</t>
  </si>
  <si>
    <t>Material Sciences</t>
  </si>
  <si>
    <t>Energy Manag.</t>
  </si>
  <si>
    <t>e-Business</t>
  </si>
  <si>
    <t>Convertible Bond Holder</t>
  </si>
  <si>
    <t>Aland Islands</t>
  </si>
  <si>
    <t>Gaming</t>
  </si>
  <si>
    <t>Medtech</t>
  </si>
  <si>
    <t>Measurement Technology</t>
  </si>
  <si>
    <t>Energy Storage</t>
  </si>
  <si>
    <t>Education</t>
  </si>
  <si>
    <t>Albania</t>
  </si>
  <si>
    <t>IT Security and Cryptography</t>
  </si>
  <si>
    <t>Patient Manag. Systems</t>
  </si>
  <si>
    <t>Mechanical Eng.</t>
  </si>
  <si>
    <t>Env.Techno.Cleantech</t>
  </si>
  <si>
    <t>Finance</t>
  </si>
  <si>
    <t>Algeria</t>
  </si>
  <si>
    <t>Machine Learning</t>
  </si>
  <si>
    <t>Pesonalised Medicine</t>
  </si>
  <si>
    <t>MEMS&amp;MOEMS&amp;BIOMEMS</t>
  </si>
  <si>
    <t>Fuel Cells</t>
  </si>
  <si>
    <t>Fintech</t>
  </si>
  <si>
    <t>American Samoa</t>
  </si>
  <si>
    <t>Neuronal Networks</t>
  </si>
  <si>
    <t>Pharmaceuticals</t>
  </si>
  <si>
    <t>Micro Proc.</t>
  </si>
  <si>
    <t>Geothermal Systems</t>
  </si>
  <si>
    <t>Health Research</t>
  </si>
  <si>
    <t>Andorra</t>
  </si>
  <si>
    <t>Robotics</t>
  </si>
  <si>
    <t>Psychology</t>
  </si>
  <si>
    <t>Optoelectronics</t>
  </si>
  <si>
    <t>Grids and Smart Grids</t>
  </si>
  <si>
    <t>Impact Investment</t>
  </si>
  <si>
    <t>Angola</t>
  </si>
  <si>
    <t>Virtual Factory</t>
  </si>
  <si>
    <t>Veterinary Medicine</t>
  </si>
  <si>
    <t>Photonics</t>
  </si>
  <si>
    <t>Hydro Power</t>
  </si>
  <si>
    <t>Industrial Design</t>
  </si>
  <si>
    <t>Anguilla</t>
  </si>
  <si>
    <t>Virtual Realit</t>
  </si>
  <si>
    <t>Power Electronics</t>
  </si>
  <si>
    <t>Life Cycle Ana.</t>
  </si>
  <si>
    <t>Insurance Tech</t>
  </si>
  <si>
    <t>Antigua and Barbuda</t>
  </si>
  <si>
    <t>Process Eng.</t>
  </si>
  <si>
    <t>Nano System</t>
  </si>
  <si>
    <t>Knowledge Ware</t>
  </si>
  <si>
    <t>Argentina</t>
  </si>
  <si>
    <t>Products Eng.</t>
  </si>
  <si>
    <t>Natural-Scientific Based Mobility</t>
  </si>
  <si>
    <t>Logistics</t>
  </si>
  <si>
    <t>Armenia</t>
  </si>
  <si>
    <t>Quality Control</t>
  </si>
  <si>
    <t>Noise Protection</t>
  </si>
  <si>
    <t>Marketing</t>
  </si>
  <si>
    <t>Aruba</t>
  </si>
  <si>
    <t>Semi-Conductors</t>
  </si>
  <si>
    <t>Nuclear Power</t>
  </si>
  <si>
    <t>Midwife Research</t>
  </si>
  <si>
    <t>Australia</t>
  </si>
  <si>
    <t>Sensors</t>
  </si>
  <si>
    <t>Photovoltaics</t>
  </si>
  <si>
    <t>Mobility</t>
  </si>
  <si>
    <t>Azerbaijan</t>
  </si>
  <si>
    <t>Surfaces Sciences</t>
  </si>
  <si>
    <t>Power to Fuel</t>
  </si>
  <si>
    <t>New Business Models</t>
  </si>
  <si>
    <t>Bahamas</t>
  </si>
  <si>
    <t>Recycling</t>
  </si>
  <si>
    <t>New Media</t>
  </si>
  <si>
    <t>Bahrain</t>
  </si>
  <si>
    <t>Smart Building Technology</t>
  </si>
  <si>
    <t>Nursing Research</t>
  </si>
  <si>
    <t>Bangladesh</t>
  </si>
  <si>
    <t>Solar Thermal Systems</t>
  </si>
  <si>
    <t>Public Management</t>
  </si>
  <si>
    <t>Barbados</t>
  </si>
  <si>
    <t>Sustainable Land Use</t>
  </si>
  <si>
    <t>Real Estate Tech</t>
  </si>
  <si>
    <t>Belarus</t>
  </si>
  <si>
    <t>Thermal Eng.</t>
  </si>
  <si>
    <t>Social Entrepreneurship</t>
  </si>
  <si>
    <t>Belgium</t>
  </si>
  <si>
    <t>Wind Energ</t>
  </si>
  <si>
    <t>Social Work</t>
  </si>
  <si>
    <t>Belize</t>
  </si>
  <si>
    <t>Tourism</t>
  </si>
  <si>
    <t>Benin</t>
  </si>
  <si>
    <t>Urban &amp; Regional Development</t>
  </si>
  <si>
    <t>Bermuda</t>
  </si>
  <si>
    <t>Bhutan</t>
  </si>
  <si>
    <t>Bolivia</t>
  </si>
  <si>
    <t>Bonaire, Saint Eustatius and Saba</t>
  </si>
  <si>
    <t>Bosnia and Herzegovina</t>
  </si>
  <si>
    <t>Botswana</t>
  </si>
  <si>
    <t>Brazil</t>
  </si>
  <si>
    <t>British Virgin Islands</t>
  </si>
  <si>
    <t>Brunei</t>
  </si>
  <si>
    <t>Bulgaria</t>
  </si>
  <si>
    <t>Burkina Faso</t>
  </si>
  <si>
    <t>Burundi</t>
  </si>
  <si>
    <t>Cabo Verde</t>
  </si>
  <si>
    <t>Cambodia</t>
  </si>
  <si>
    <t>Cameroon</t>
  </si>
  <si>
    <t>Canada</t>
  </si>
  <si>
    <t>Cayman Islands</t>
  </si>
  <si>
    <t>Central African Republic</t>
  </si>
  <si>
    <t>Chad</t>
  </si>
  <si>
    <t>Chile</t>
  </si>
  <si>
    <t>China</t>
  </si>
  <si>
    <t>Colombia</t>
  </si>
  <si>
    <t>Comoros</t>
  </si>
  <si>
    <t>Congo (Brazzaville)</t>
  </si>
  <si>
    <t>Congo (Kinshasa)</t>
  </si>
  <si>
    <t>Cook Islands</t>
  </si>
  <si>
    <t>Costa Rica</t>
  </si>
  <si>
    <t>Côte d'Ivoire</t>
  </si>
  <si>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</si>
  <si>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</si>
  <si>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</si>
  <si>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</si>
  <si>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</si>
  <si>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</si>
  <si>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</si>
  <si>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</si>
  <si>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</si>
  <si>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</si>
  <si>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</si>
  <si>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</si>
  <si>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</si>
  <si>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</si>
  <si>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</si>
  <si>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</si>
  <si>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</si>
  <si>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Faeroe Islands</t>
  </si>
  <si>
    <t>Falkland Islands</t>
  </si>
  <si>
    <t>Fiji</t>
  </si>
  <si>
    <t>Finland</t>
  </si>
  <si>
    <t>French Guyana</t>
  </si>
  <si>
    <t>French Polynesia</t>
  </si>
  <si>
    <t>Gabon</t>
  </si>
  <si>
    <t>Gambia</t>
  </si>
  <si>
    <t>Georgia</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</si>
  <si>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</si>
  <si>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</si>
  <si>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</si>
  <si>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</si>
  <si>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</si>
  <si>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</si>
  <si>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</si>
  <si>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</si>
  <si>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</si>
  <si>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</si>
  <si>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</si>
  <si>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</si>
  <si>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</si>
  <si>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</si>
  <si>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</si>
  <si>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</si>
  <si>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</si>
  <si>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</si>
  <si>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</si>
  <si>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</si>
  <si>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</si>
  <si>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</si>
  <si>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</si>
  <si>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</si>
  <si>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</si>
  <si>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</si>
  <si>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</si>
  <si>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</si>
  <si>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</si>
  <si>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</si>
  <si>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</si>
  <si>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</si>
  <si>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</si>
  <si>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</si>
  <si>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</si>
  <si>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</si>
  <si>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</si>
  <si>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</si>
  <si>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</si>
  <si>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</si>
  <si>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</si>
  <si>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</si>
  <si>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</si>
  <si>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</si>
  <si>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</si>
  <si>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</si>
  <si>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</si>
  <si>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</si>
  <si>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</si>
  <si>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</si>
  <si>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</si>
  <si>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</si>
  <si>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</si>
  <si>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</si>
  <si>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</si>
  <si>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</si>
  <si>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</si>
  <si>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</si>
  <si>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</si>
  <si>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</si>
  <si>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</si>
  <si>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</si>
  <si>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</si>
  <si>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</si>
  <si>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</si>
  <si>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</si>
  <si>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</si>
  <si>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</si>
  <si>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</si>
  <si>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</si>
  <si>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</si>
  <si>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</si>
  <si>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</si>
  <si>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</si>
  <si>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</si>
  <si>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Korea</t>
  </si>
  <si>
    <t>North Macedonia</t>
  </si>
  <si>
    <t>Northern Marianas</t>
  </si>
  <si>
    <t>Norway</t>
  </si>
  <si>
    <t>Oman</t>
  </si>
  <si>
    <t>Pakistan</t>
  </si>
  <si>
    <t>Palau</t>
  </si>
  <si>
    <t>Palestine</t>
  </si>
  <si>
    <t>Panama</t>
  </si>
  <si>
    <t>Papua New Guinea</t>
  </si>
  <si>
    <t>Paraguay</t>
  </si>
  <si>
    <t>Peru</t>
  </si>
  <si>
    <t>Philippines</t>
  </si>
  <si>
    <t>Pitcairn Islands</t>
  </si>
  <si>
    <t>Poland</t>
  </si>
  <si>
    <t>Portugal</t>
  </si>
  <si>
    <t>Puerto Rico</t>
  </si>
  <si>
    <t>Qatar</t>
  </si>
  <si>
    <t>Réunion</t>
  </si>
  <si>
    <t>Romania</t>
  </si>
  <si>
    <t>Russia</t>
  </si>
  <si>
    <t>Rwanda</t>
  </si>
  <si>
    <t>Saint Barthélemy</t>
  </si>
  <si>
    <t>Saint Helena</t>
  </si>
  <si>
    <t>Saint Kitts and Nevis</t>
  </si>
  <si>
    <t>Saint Lucia</t>
  </si>
  <si>
    <t>Saint Martin (France)</t>
  </si>
  <si>
    <t>Saint Pierre and Miquelon</t>
  </si>
  <si>
    <t>Saint Vincent and the Grenadines</t>
  </si>
  <si>
    <t>Samoa</t>
  </si>
  <si>
    <t>San Marino</t>
  </si>
  <si>
    <t>São Tomé and Príncipe</t>
  </si>
  <si>
    <t>Sark</t>
  </si>
  <si>
    <t>Saudi Arabia</t>
  </si>
  <si>
    <t>Senegal</t>
  </si>
  <si>
    <t>Serbia</t>
  </si>
  <si>
    <t>Seychelles</t>
  </si>
  <si>
    <t>Sierra Leone</t>
  </si>
  <si>
    <t>Singapore</t>
  </si>
  <si>
    <t>Sint Maarten (Netherlands)</t>
  </si>
  <si>
    <t>Slovakia</t>
  </si>
  <si>
    <t>Slovenia</t>
  </si>
  <si>
    <t>Solomon Islands</t>
  </si>
  <si>
    <t>Somalia</t>
  </si>
  <si>
    <t>South Africa</t>
  </si>
  <si>
    <t>South Korea</t>
  </si>
  <si>
    <t>South Sudan</t>
  </si>
  <si>
    <t>Spain</t>
  </si>
  <si>
    <t>Sri Lanka</t>
  </si>
  <si>
    <t>Sudan</t>
  </si>
  <si>
    <t>Suriname</t>
  </si>
  <si>
    <t>Svalbard and Jan Mayen</t>
  </si>
  <si>
    <t>Sweden</t>
  </si>
  <si>
    <t>Syria</t>
  </si>
  <si>
    <t>Tajikistan</t>
  </si>
  <si>
    <t>Tanzania</t>
  </si>
  <si>
    <t>Thailand</t>
  </si>
  <si>
    <t>Timor-Leste</t>
  </si>
  <si>
    <t>Togo</t>
  </si>
  <si>
    <t>Tokelau</t>
  </si>
  <si>
    <t>Tonga</t>
  </si>
  <si>
    <t>Trinidad and Tobago</t>
  </si>
  <si>
    <t>Tunisia</t>
  </si>
  <si>
    <t>Türkiye</t>
  </si>
  <si>
    <t>Turkmenistan</t>
  </si>
  <si>
    <t>Turks and Caicos Islands</t>
  </si>
  <si>
    <t>Tuvalu</t>
  </si>
  <si>
    <t>Uganda</t>
  </si>
  <si>
    <t>Ukraine</t>
  </si>
  <si>
    <t>United Arab Emirates</t>
  </si>
  <si>
    <t>United Kingdom</t>
  </si>
  <si>
    <t>United States</t>
  </si>
  <si>
    <t>Uruguay</t>
  </si>
  <si>
    <t>US Virgin Islands</t>
  </si>
  <si>
    <t>Uzbekistan</t>
  </si>
  <si>
    <t>Vanuatu</t>
  </si>
  <si>
    <t>Vatican City</t>
  </si>
  <si>
    <t>Venezuela</t>
  </si>
  <si>
    <t>Vietnam</t>
  </si>
  <si>
    <t>Wallis and Futuna</t>
  </si>
  <si>
    <t>Western Sahara</t>
  </si>
  <si>
    <t>Yemen</t>
  </si>
  <si>
    <t>Zambia</t>
  </si>
  <si>
    <t>Zimbabwe</t>
  </si>
  <si>
    <t>Red</t>
  </si>
  <si>
    <t>Green</t>
  </si>
  <si>
    <t>Blue</t>
  </si>
  <si>
    <r>
      <rPr>
        <b/>
        <sz val="12"/>
        <color theme="0"/>
        <rFont val="Arial"/>
        <family val="2"/>
      </rPr>
      <t>This sheet is to capture your comments addressing required rework assignments.</t>
    </r>
    <r>
      <rPr>
        <b/>
        <sz val="10"/>
        <color theme="0"/>
        <rFont val="Arial"/>
        <family val="2"/>
      </rPr>
      <t xml:space="preserve">
</t>
    </r>
    <r>
      <rPr>
        <sz val="10"/>
        <color theme="0"/>
        <rFont val="Arial"/>
        <family val="2"/>
      </rPr>
      <t>Innosuisse may ask you to clarify specific aspects of your financials (actuals, projections, back-up information) after your submission of your application pack. In such a case, you will receive a prompt through Innosuisse's application platform to provide further data or information. This will allow Innosuisse to properly assess the financial health of the applying company.</t>
    </r>
  </si>
  <si>
    <r>
      <t xml:space="preserve">Please use the space </t>
    </r>
    <r>
      <rPr>
        <sz val="10"/>
        <color theme="0"/>
        <rFont val="Arial"/>
        <family val="2"/>
      </rPr>
      <t>(cells are adjustable)</t>
    </r>
    <r>
      <rPr>
        <b/>
        <sz val="10"/>
        <color theme="0"/>
        <rFont val="Arial"/>
        <family val="2"/>
      </rPr>
      <t xml:space="preserve"> below to provide your explanations and comments.</t>
    </r>
  </si>
  <si>
    <r>
      <rPr>
        <b/>
        <sz val="8"/>
        <color theme="0"/>
        <rFont val="Arial"/>
        <family val="2"/>
      </rPr>
      <t>.</t>
    </r>
    <r>
      <rPr>
        <b/>
        <sz val="14"/>
        <color theme="0"/>
        <rFont val="Arial"/>
        <family val="2"/>
      </rPr>
      <t>&gt;</t>
    </r>
    <r>
      <rPr>
        <b/>
        <sz val="8"/>
        <color theme="0"/>
        <rFont val="Arial"/>
        <family val="2"/>
      </rPr>
      <t xml:space="preserve"> On SECO list </t>
    </r>
    <r>
      <rPr>
        <b/>
        <sz val="14"/>
        <color theme="0"/>
        <rFont val="Arial"/>
        <family val="2"/>
      </rPr>
      <t>&lt;</t>
    </r>
  </si>
  <si>
    <t xml:space="preserve">I hereby confirm that all shareholders/economic beneficiares as subjects of a sanction are disclosed in the table above. </t>
  </si>
  <si>
    <t>New shareholders and their economic beneficiaries as a result of a conversion of a convertible bond into equity (during project tenor) must be added to the table 1.0 in the tab "B14_Ownership Structure " (please read the comment in            ).</t>
  </si>
  <si>
    <t>Drawn amount in CHF as of 
31 December 2025</t>
  </si>
  <si>
    <t>(Co) Founder? (Y/N)</t>
  </si>
  <si>
    <t>Capital share or voting rights ≥ 25%</t>
  </si>
  <si>
    <t>Pls disclose / confirm name of ultimate economic beneficiary if voting rights ≥25%</t>
  </si>
  <si>
    <t>Q11</t>
  </si>
  <si>
    <t>Has you company faced capital loss or overindebtdess situations in the past 3 years (if the answer is yes, pls provide a) an extract from the “Debt Enforcement” register (debts, financial health) and b) Annual General Meeting (AGM) minutes as part of the application</t>
  </si>
  <si>
    <t>Q1.1</t>
  </si>
  <si>
    <t>Q3.3</t>
  </si>
  <si>
    <t>If your company is preparing or conducting a financing round at the time of application or during the project period, i.e., it has access to sufficient financial resources commensurate with this project's funding needs, please explain why your company seeks public funds</t>
  </si>
  <si>
    <t>Are there currently venture capitalists, publicly listed companies, institutional investors, sovereign wealth funds, family offices, or banks invested in your company?</t>
  </si>
  <si>
    <t>If "Yes" in Q1, please explain in detail why public funds are necessary in addition to the above-mentioned investor/lender sources</t>
  </si>
  <si>
    <r>
      <t>The below cap table must reflect the</t>
    </r>
    <r>
      <rPr>
        <b/>
        <sz val="10"/>
        <color theme="1"/>
        <rFont val="Arial"/>
        <family val="2"/>
      </rPr>
      <t xml:space="preserve"> current shareholders</t>
    </r>
    <r>
      <rPr>
        <sz val="10"/>
        <color theme="1"/>
        <rFont val="Arial"/>
        <family val="2"/>
      </rPr>
      <t xml:space="preserve"> in ranking order based on capital share. Furthermore, a </t>
    </r>
    <r>
      <rPr>
        <b/>
        <sz val="10"/>
        <color theme="1"/>
        <rFont val="Arial"/>
        <family val="2"/>
      </rPr>
      <t>copy of the up-to-date share register</t>
    </r>
    <r>
      <rPr>
        <sz val="10"/>
        <color theme="1"/>
        <rFont val="Arial"/>
        <family val="2"/>
      </rPr>
      <t xml:space="preserve"> (including </t>
    </r>
    <r>
      <rPr>
        <u/>
        <sz val="10"/>
        <color theme="1"/>
        <rFont val="Arial"/>
        <family val="2"/>
      </rPr>
      <t>all</t>
    </r>
    <r>
      <rPr>
        <sz val="10"/>
        <color theme="1"/>
        <rFont val="Arial"/>
        <family val="2"/>
      </rPr>
      <t xml:space="preserve"> shareholders) must be included in the application pack. Should any of the </t>
    </r>
    <r>
      <rPr>
        <b/>
        <sz val="10"/>
        <color theme="1"/>
        <rFont val="Arial"/>
        <family val="2"/>
      </rPr>
      <t>economic beneficiaries</t>
    </r>
    <r>
      <rPr>
        <sz val="10"/>
        <color theme="1"/>
        <rFont val="Arial"/>
        <family val="2"/>
      </rPr>
      <t xml:space="preserve"> differ from one of your shareholders (</t>
    </r>
    <r>
      <rPr>
        <i/>
        <sz val="10"/>
        <color theme="1"/>
        <rFont val="Arial"/>
        <family val="2"/>
      </rPr>
      <t>this also includes the shareholders of corporate/institutional shareholders of your company</t>
    </r>
    <r>
      <rPr>
        <sz val="10"/>
        <color theme="1"/>
        <rFont val="Arial"/>
        <family val="2"/>
      </rPr>
      <t xml:space="preserve">) with captail share or voting rights ≥ 25%, kindly indicate so with disclosing the details for the uiltimate economic beneficiary on the share register’s excerpt. </t>
    </r>
  </si>
  <si>
    <t>I hereby confirm that all ultimate economic beneficiaries, should they be different from the shareholders, with capital share or voting rights ≥ 25% have been disclosed in the 
share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</si>
</sst>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0\);0"/>
    <numFmt numFmtId="165" formatCode="0.0"/>
    <numFmt numFmtId="166" formatCode="#,##0;\(#,##0\);0"/>
    <numFmt numFmtId="167" formatCode="&quot;CHF&quot;\ #,##0.00"/>
    <numFmt numFmtId="168" formatCode="_ [$CHF-807]\ * #,##0.00_ ;_ [$CHF-807]\ * \-#,##0.00_ ;_ [$CHF-807]\ * &quot;-&quot;??_ ;_ @_ "/>
    <numFmt numFmtId="169" formatCode="#,##0.00;\(#,##0.00\);0.00"/>
    <numFmt numFmtId="170" formatCode="0.0%"/>
    <numFmt numFmtId="171" formatCode="_(* #,##0.00_);_(* \(#,##0.00\);_(* &quot;-&quot;??_);_(@_)"/>
    <numFmt numFmtId="172" formatCode="#,##0.00000000000000"/>
  </numFmts>
  <fonts count="60" x14ac:knownFonts="1">
    <font>
      <sz val="11"/>
      <color rgb="FF000000"/>
      <name val="Arial"/>
      <scheme val="minor"/>
    </font>
    <font>
      <sz val="10"/>
      <color theme="1"/>
      <name val="Arial"/>
      <family val="2"/>
    </font>
    <font>
      <b/>
      <sz val="16"/>
      <color rgb="FF383B42"/>
      <name val="Arial"/>
      <family val="2"/>
    </font>
    <font>
      <b/>
      <sz val="10"/>
      <color theme="1"/>
      <name val="Arial"/>
      <family val="2"/>
    </font>
    <font>
      <sz val="10"/>
      <color rgb="FF2E75B5"/>
      <name val="Arial"/>
      <family val="2"/>
    </font>
    <font>
      <b/>
      <sz val="10"/>
      <color rgb="FF2E75B5"/>
      <name val="Arial"/>
      <family val="2"/>
    </font>
    <font>
      <u/>
      <sz val="10"/>
      <color rgb="FF3149C1"/>
      <name val="Arial"/>
      <family val="2"/>
    </font>
    <font>
      <i/>
      <sz val="10"/>
      <color rgb="FF6B6C71"/>
      <name val="Arial"/>
      <family val="2"/>
    </font>
    <font>
      <sz val="8"/>
      <color theme="1"/>
      <name val="Arial"/>
      <family val="2"/>
    </font>
    <font>
      <b/>
      <sz val="9"/>
      <color theme="1"/>
      <name val="Arial"/>
      <family val="2"/>
    </font>
    <font>
      <sz val="9"/>
      <color theme="1"/>
      <name val="Arial"/>
      <family val="2"/>
    </font>
    <font>
      <sz val="8"/>
      <color rgb="FFFF0000"/>
      <name val="Arial"/>
      <family val="2"/>
    </font>
    <font>
      <sz val="10"/>
      <color rgb="FF00B050"/>
      <name val="Arial"/>
      <family val="2"/>
    </font>
    <font>
      <sz val="11"/>
      <color theme="1"/>
      <name val="Arial"/>
      <family val="2"/>
    </font>
    <font>
      <sz val="10"/>
      <color rgb="FF000000"/>
      <name val="Arial"/>
      <family val="2"/>
    </font>
    <font>
      <sz val="10"/>
      <color rgb="FFF8F8F8"/>
      <name val="Arial"/>
      <family val="2"/>
    </font>
    <font>
      <b/>
      <sz val="10"/>
      <color rgb="FFF8F8F8"/>
      <name val="Arial"/>
      <family val="2"/>
    </font>
    <font>
      <b/>
      <sz val="10"/>
      <color rgb="FF000000"/>
      <name val="Arial"/>
      <family val="2"/>
    </font>
    <font>
      <sz val="10"/>
      <color rgb="FFFF0000"/>
      <name val="Arial"/>
      <family val="2"/>
    </font>
    <font>
      <b/>
      <sz val="8"/>
      <color theme="1"/>
      <name val="Arial"/>
      <family val="2"/>
    </font>
    <font>
      <sz val="10"/>
      <color rgb="FF383B42"/>
      <name val="Arial"/>
      <family val="2"/>
    </font>
    <font>
      <b/>
      <sz val="10"/>
      <color rgb="FF383B42"/>
      <name val="Arial"/>
      <family val="2"/>
    </font>
    <font>
      <sz val="8"/>
      <color rgb="FF00B050"/>
      <name val="Arial"/>
      <family val="2"/>
    </font>
    <font>
      <sz val="11"/>
      <color rgb="FF00B050"/>
      <name val="Arial"/>
      <family val="2"/>
    </font>
    <font>
      <strike/>
      <sz val="10"/>
      <color theme="1"/>
      <name val="Arial"/>
      <family val="2"/>
    </font>
    <font>
      <u/>
      <sz val="10"/>
      <color rgb="FFFF0000"/>
      <name val="Arial"/>
      <family val="2"/>
    </font>
    <font>
      <sz val="11"/>
      <name val="Arial"/>
      <family val="2"/>
    </font>
    <font>
      <i/>
      <sz val="8"/>
      <color theme="1"/>
      <name val="Arial"/>
      <family val="2"/>
    </font>
    <font>
      <i/>
      <sz val="10"/>
      <color theme="1"/>
      <name val="Arial"/>
      <family val="2"/>
    </font>
    <font>
      <b/>
      <sz val="16"/>
      <color theme="1"/>
      <name val="Arial"/>
      <family val="2"/>
    </font>
    <font>
      <sz val="10"/>
      <color theme="1"/>
      <name val="Calibri"/>
      <family val="2"/>
    </font>
    <font>
      <sz val="10"/>
      <color rgb="FF6B6C71"/>
      <name val="Arial"/>
      <family val="2"/>
    </font>
    <font>
      <sz val="10"/>
      <color rgb="FF7F7F7F"/>
      <name val="Arial"/>
      <family val="2"/>
    </font>
    <font>
      <b/>
      <i/>
      <sz val="10"/>
      <color rgb="FF7F7F7F"/>
      <name val="Arial"/>
      <family val="2"/>
    </font>
    <font>
      <i/>
      <sz val="10"/>
      <color rgb="FF7F7F7F"/>
      <name val="Arial"/>
      <family val="2"/>
    </font>
    <font>
      <sz val="11"/>
      <color rgb="FFFF0000"/>
      <name val="Arial"/>
      <family val="2"/>
    </font>
    <font>
      <i/>
      <sz val="10"/>
      <color rgb="FFFF0000"/>
      <name val="Arial"/>
      <family val="2"/>
    </font>
    <font>
      <i/>
      <sz val="11"/>
      <color theme="1"/>
      <name val="Arial"/>
      <family val="2"/>
    </font>
    <font>
      <i/>
      <sz val="11"/>
      <color rgb="FF7F7F7F"/>
      <name val="Arial"/>
      <family val="2"/>
    </font>
    <font>
      <b/>
      <sz val="11"/>
      <color theme="1"/>
      <name val="Arial"/>
      <family val="2"/>
    </font>
    <font>
      <sz val="11"/>
      <color theme="1"/>
      <name val="Arial"/>
      <family val="2"/>
      <scheme val="minor"/>
    </font>
    <font>
      <sz val="14"/>
      <color theme="1"/>
      <name val="Arial"/>
      <family val="2"/>
    </font>
    <font>
      <u/>
      <sz val="10"/>
      <color theme="1"/>
      <name val="Arial"/>
      <family val="2"/>
    </font>
    <font>
      <b/>
      <sz val="12"/>
      <color theme="0"/>
      <name val="Arial"/>
      <family val="2"/>
    </font>
    <font>
      <b/>
      <sz val="10"/>
      <color theme="0"/>
      <name val="Arial"/>
      <family val="2"/>
    </font>
    <font>
      <sz val="10"/>
      <color theme="0"/>
      <name val="Arial"/>
      <family val="2"/>
    </font>
    <font>
      <sz val="11"/>
      <color theme="0"/>
      <name val="Arial"/>
      <family val="2"/>
    </font>
    <font>
      <sz val="10"/>
      <color theme="1"/>
      <name val="Arial"/>
      <family val="2"/>
    </font>
    <font>
      <b/>
      <sz val="9"/>
      <color theme="0"/>
      <name val="Arial"/>
      <family val="2"/>
    </font>
    <font>
      <sz val="9"/>
      <color theme="0"/>
      <name val="Arial"/>
      <family val="2"/>
    </font>
    <font>
      <b/>
      <sz val="8"/>
      <color theme="0"/>
      <name val="Arial"/>
      <family val="2"/>
    </font>
    <font>
      <b/>
      <u/>
      <sz val="8"/>
      <color theme="0"/>
      <name val="Arial"/>
      <family val="2"/>
    </font>
    <font>
      <b/>
      <sz val="14"/>
      <color theme="0"/>
      <name val="Arial"/>
      <family val="2"/>
    </font>
    <font>
      <sz val="10"/>
      <color theme="1" tint="0.34998626667073579"/>
      <name val="Arial"/>
      <family val="2"/>
    </font>
    <font>
      <sz val="11"/>
      <color rgb="FF000000"/>
      <name val="Arial"/>
      <family val="2"/>
      <scheme val="minor"/>
    </font>
    <font>
      <b/>
      <sz val="9"/>
      <color theme="1"/>
      <name val="Arial"/>
      <family val="2"/>
    </font>
    <font>
      <sz val="9"/>
      <color rgb="FF000000"/>
      <name val="Arial"/>
      <family val="2"/>
      <scheme val="minor"/>
    </font>
    <font>
      <sz val="9"/>
      <color theme="1"/>
      <name val="Arial"/>
      <family val="2"/>
    </font>
    <font>
      <sz val="9"/>
      <color rgb="FF454545"/>
      <name val="Arial"/>
      <family val="2"/>
    </font>
    <font>
      <sz val="8"/>
      <name val="Arial"/>
      <family val="2"/>
      <scheme val="minor"/>
    </font>
  </fonts>
  <fills count="13">
    <fill>
      <patternFill patternType="none"/>
    </fill>
    <fill>
      <patternFill patternType="gray125"/>
    </fill>
    <fill>
      <patternFill patternType="solid">
        <fgColor rgb="FFB0B0B2"/>
        <bgColor rgb="FFB0B0B2"/>
      </patternFill>
    </fill>
    <fill>
      <patternFill patternType="solid">
        <fgColor rgb="FF383B42"/>
        <bgColor rgb="FF383B42"/>
      </patternFill>
    </fill>
    <fill>
      <patternFill patternType="solid">
        <fgColor rgb="FFFFCFCD"/>
        <bgColor rgb="FFFFCFCD"/>
      </patternFill>
    </fill>
    <fill>
      <patternFill patternType="solid">
        <fgColor rgb="FFFEF9C0"/>
        <bgColor rgb="FFFEF9C0"/>
      </patternFill>
    </fill>
    <fill>
      <patternFill patternType="solid">
        <fgColor rgb="FFB0BAEB"/>
        <bgColor rgb="FFB0BAEB"/>
      </patternFill>
    </fill>
    <fill>
      <patternFill patternType="solid">
        <fgColor rgb="FF3A3B42"/>
        <bgColor rgb="FF3A3B42"/>
      </patternFill>
    </fill>
    <fill>
      <patternFill patternType="solid">
        <fgColor rgb="FF7F7F7F"/>
        <bgColor rgb="FF7F7F7F"/>
      </patternFill>
    </fill>
    <fill>
      <patternFill patternType="solid">
        <fgColor rgb="FFE7E6E6"/>
        <bgColor rgb="FFE7E6E6"/>
      </patternFill>
    </fill>
    <fill>
      <patternFill patternType="solid">
        <fgColor rgb="FFD9E2F3"/>
        <bgColor rgb="FFD9E2F3"/>
      </patternFill>
    </fill>
    <fill>
      <patternFill patternType="solid">
        <fgColor rgb="FFF2F2F2"/>
        <bgColor rgb="FFF2F2F2"/>
      </patternFill>
    </fill>
    <fill>
      <patternFill patternType="solid">
        <fgColor rgb="FFFFCFC9"/>
        <bgColor rgb="FFFFCFC9"/>
      </patternFill>
    </fill>
  </fills>
  <borders count="34">
    <border>
      <left/>
      <right/>
      <top/>
      <bottom/>
      <diagonal/>
    </border>
    <border>
      <left/>
      <right/>
      <top/>
      <bottom/>
      <diagonal/>
    </border>
    <border>
      <left style="thin">
        <color rgb="FF7F7F7F"/>
      </left>
      <right style="thin">
        <color rgb="FF7F7F7F"/>
      </right>
      <top style="thin">
        <color rgb="FF7F7F7F"/>
      </top>
      <bottom style="thin">
        <color rgb="FF7F7F7F"/>
      </bottom>
      <diagonal/>
    </border>
    <border>
      <left style="thin">
        <color rgb="FFB0B0B2"/>
      </left>
      <right style="thin">
        <color rgb="FFB0B0B2"/>
      </right>
      <top style="thin">
        <color rgb="FFB0B0B2"/>
      </top>
      <bottom style="thin">
        <color rgb="FFB0B0B2"/>
      </bottom>
      <diagonal/>
    </border>
    <border>
      <left style="medium">
        <color rgb="FF7F7F7F"/>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diagonal/>
    </border>
    <border>
      <left/>
      <right/>
      <top/>
      <bottom/>
      <diagonal/>
    </border>
    <border>
      <left style="thin">
        <color rgb="FF7F7F7F"/>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BFBFBF"/>
      </left>
      <right/>
      <top style="thin">
        <color rgb="FFBFBFBF"/>
      </top>
      <bottom style="thin">
        <color rgb="FFBFBFBF"/>
      </bottom>
      <diagonal/>
    </border>
    <border>
      <left style="thin">
        <color rgb="FF000000"/>
      </left>
      <right style="thin">
        <color rgb="FF000000"/>
      </right>
      <top style="thin">
        <color rgb="FF000000"/>
      </top>
      <bottom style="thin">
        <color rgb="FF000000"/>
      </bottom>
      <diagonal/>
    </border>
    <border>
      <left/>
      <right/>
      <top/>
      <bottom style="thin">
        <color rgb="FFBFBFBF"/>
      </bottom>
      <diagonal/>
    </border>
    <border>
      <left/>
      <right/>
      <top style="thin">
        <color rgb="FFBFBFBF"/>
      </top>
      <bottom style="thin">
        <color rgb="FFBFBFBF"/>
      </bottom>
      <diagonal/>
    </border>
    <border>
      <left style="thin">
        <color rgb="FF7F7F7F"/>
      </left>
      <right style="thin">
        <color rgb="FF7F7F7F"/>
      </right>
      <top style="thin">
        <color rgb="FFBFBFBF"/>
      </top>
      <bottom style="thin">
        <color rgb="FFBFBFBF"/>
      </bottom>
      <diagonal/>
    </border>
    <border>
      <left/>
      <right/>
      <top style="thin">
        <color rgb="FFBFBFBF"/>
      </top>
      <bottom/>
      <diagonal/>
    </border>
    <border>
      <left style="thin">
        <color rgb="FF7F7F7F"/>
      </left>
      <right style="thin">
        <color rgb="FF7F7F7F"/>
      </right>
      <top style="thin">
        <color rgb="FF7F7F7F"/>
      </top>
      <bottom/>
      <diagonal/>
    </border>
    <border>
      <left/>
      <right/>
      <top/>
      <bottom style="dotted">
        <color rgb="FFB0B0B2"/>
      </bottom>
      <diagonal/>
    </border>
    <border>
      <left style="thin">
        <color rgb="FFB0B0B2"/>
      </left>
      <right style="thin">
        <color rgb="FFB0B0B2"/>
      </right>
      <top style="thin">
        <color rgb="FFB0B0B2"/>
      </top>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0B0B2"/>
      </left>
      <right style="thin">
        <color rgb="FFB0B0B2"/>
      </right>
      <top/>
      <bottom style="thin">
        <color rgb="FFBFBFBF"/>
      </bottom>
      <diagonal/>
    </border>
    <border>
      <left style="thin">
        <color rgb="FFB0B0B2"/>
      </left>
      <right style="thin">
        <color rgb="FFB0B0B2"/>
      </right>
      <top/>
      <bottom/>
      <diagonal/>
    </border>
    <border>
      <left/>
      <right/>
      <top/>
      <bottom style="thin">
        <color rgb="FFB0B0B2"/>
      </bottom>
      <diagonal/>
    </border>
    <border>
      <left/>
      <right style="thin">
        <color rgb="FFBFBFBF"/>
      </right>
      <top style="thin">
        <color rgb="FFBFBFBF"/>
      </top>
      <bottom style="thin">
        <color rgb="FFBFBFBF"/>
      </bottom>
      <diagonal/>
    </border>
    <border>
      <left style="thin">
        <color rgb="FFA5A5A5"/>
      </left>
      <right style="thin">
        <color rgb="FFA5A5A5"/>
      </right>
      <top style="thin">
        <color rgb="FFA5A5A5"/>
      </top>
      <bottom style="thin">
        <color rgb="FFA5A5A5"/>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style="thin">
        <color rgb="FFBFBFBF"/>
      </left>
      <right/>
      <top style="thin">
        <color rgb="FFBFBFBF"/>
      </top>
      <bottom style="thick">
        <color rgb="FFBFBFBF"/>
      </bottom>
      <diagonal/>
    </border>
    <border>
      <left/>
      <right/>
      <top style="thin">
        <color rgb="FFBFBFBF"/>
      </top>
      <bottom style="thick">
        <color rgb="FFBFBFBF"/>
      </bottom>
      <diagonal/>
    </border>
  </borders>
  <cellStyleXfs count="2">
    <xf numFmtId="0" fontId="0" fillId="0" borderId="0"/>
    <xf numFmtId="9" fontId="54" fillId="0" borderId="0" applyFont="0" applyFill="0" applyBorder="0" applyAlignment="0" applyProtection="0"/>
  </cellStyleXfs>
  <cellXfs count="271">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0" borderId="0" xfId="0" applyFont="1"/>
    <xf numFmtId="0" fontId="1" fillId="0" borderId="0" xfId="0" applyFont="1"/>
    <xf numFmtId="0" fontId="5"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6" fillId="0" borderId="0" xfId="0" applyFont="1"/>
    <xf numFmtId="0" fontId="3" fillId="2" borderId="1" xfId="0" applyFont="1" applyFill="1" applyBorder="1" applyAlignment="1">
      <alignment horizontal="left" vertical="center"/>
    </xf>
    <xf numFmtId="0" fontId="1" fillId="3" borderId="1" xfId="0" applyFont="1" applyFill="1" applyBorder="1" applyAlignment="1">
      <alignment horizontal="center"/>
    </xf>
    <xf numFmtId="0" fontId="1" fillId="4" borderId="1" xfId="0" applyFont="1" applyFill="1" applyBorder="1" applyAlignment="1">
      <alignment horizontal="center" vertical="center" wrapText="1"/>
    </xf>
    <xf numFmtId="164" fontId="7" fillId="0" borderId="2" xfId="0" applyNumberFormat="1" applyFont="1" applyBorder="1" applyAlignment="1">
      <alignment horizontal="center"/>
    </xf>
    <xf numFmtId="0" fontId="8" fillId="2" borderId="3" xfId="0" applyFont="1" applyFill="1" applyBorder="1" applyAlignment="1">
      <alignmen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9" fillId="7" borderId="1" xfId="0" applyFont="1" applyFill="1" applyBorder="1" applyAlignment="1">
      <alignment vertical="center"/>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wrapText="1"/>
    </xf>
    <xf numFmtId="49" fontId="1" fillId="7" borderId="1" xfId="0" applyNumberFormat="1" applyFont="1" applyFill="1" applyBorder="1" applyAlignment="1">
      <alignment vertical="center"/>
    </xf>
    <xf numFmtId="0" fontId="1" fillId="7" borderId="1"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49" fontId="1" fillId="0" borderId="0" xfId="0" applyNumberFormat="1" applyFont="1" applyAlignment="1">
      <alignment vertical="center"/>
    </xf>
    <xf numFmtId="0" fontId="2" fillId="0" borderId="0" xfId="0" applyFont="1"/>
    <xf numFmtId="0" fontId="8" fillId="0" borderId="0" xfId="0" applyFont="1" applyAlignment="1">
      <alignment vertical="center" wrapText="1"/>
    </xf>
    <xf numFmtId="0" fontId="8" fillId="0" borderId="0" xfId="0" applyFont="1" applyAlignment="1">
      <alignment vertical="center"/>
    </xf>
    <xf numFmtId="165" fontId="3" fillId="0" borderId="0" xfId="0" applyNumberFormat="1" applyFont="1" applyAlignment="1">
      <alignment vertical="center"/>
    </xf>
    <xf numFmtId="0" fontId="1" fillId="0" borderId="3" xfId="0" applyFont="1" applyBorder="1" applyAlignment="1">
      <alignment vertical="center"/>
    </xf>
    <xf numFmtId="0" fontId="1" fillId="0" borderId="3" xfId="0" applyFont="1" applyBorder="1" applyAlignment="1">
      <alignment vertical="center" wrapText="1"/>
    </xf>
    <xf numFmtId="0" fontId="1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xf>
    <xf numFmtId="0" fontId="1" fillId="0" borderId="0" xfId="0" quotePrefix="1" applyFont="1"/>
    <xf numFmtId="0" fontId="13" fillId="0" borderId="0" xfId="0" applyFont="1"/>
    <xf numFmtId="49" fontId="14" fillId="0" borderId="3" xfId="0" applyNumberFormat="1" applyFont="1" applyBorder="1"/>
    <xf numFmtId="0" fontId="14" fillId="0" borderId="3" xfId="0" applyFont="1" applyBorder="1" applyAlignment="1">
      <alignment horizontal="center"/>
    </xf>
    <xf numFmtId="1" fontId="14" fillId="0" borderId="3" xfId="0" applyNumberFormat="1" applyFont="1" applyBorder="1" applyAlignment="1">
      <alignment horizontal="center"/>
    </xf>
    <xf numFmtId="49" fontId="14" fillId="0" borderId="3" xfId="0" applyNumberFormat="1" applyFont="1" applyBorder="1" applyAlignment="1">
      <alignment horizontal="center"/>
    </xf>
    <xf numFmtId="49" fontId="15" fillId="2" borderId="1" xfId="0" applyNumberFormat="1" applyFont="1" applyFill="1" applyBorder="1"/>
    <xf numFmtId="49" fontId="15"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166" fontId="16" fillId="2" borderId="1" xfId="0" applyNumberFormat="1" applyFont="1" applyFill="1" applyBorder="1"/>
    <xf numFmtId="49" fontId="14" fillId="5" borderId="1" xfId="0" applyNumberFormat="1" applyFont="1" applyFill="1" applyBorder="1"/>
    <xf numFmtId="49" fontId="14" fillId="5" borderId="1" xfId="0" applyNumberFormat="1" applyFont="1" applyFill="1" applyBorder="1" applyAlignment="1">
      <alignment horizontal="center"/>
    </xf>
    <xf numFmtId="166" fontId="3" fillId="5" borderId="1" xfId="0" applyNumberFormat="1" applyFont="1" applyFill="1" applyBorder="1"/>
    <xf numFmtId="49" fontId="17" fillId="6" borderId="1" xfId="0" applyNumberFormat="1" applyFont="1" applyFill="1" applyBorder="1"/>
    <xf numFmtId="49" fontId="14" fillId="6" borderId="1" xfId="0" applyNumberFormat="1" applyFont="1" applyFill="1" applyBorder="1" applyAlignment="1">
      <alignment horizontal="center"/>
    </xf>
    <xf numFmtId="166" fontId="3" fillId="6" borderId="1" xfId="0" applyNumberFormat="1" applyFont="1" applyFill="1" applyBorder="1"/>
    <xf numFmtId="49" fontId="1" fillId="5" borderId="1" xfId="0" applyNumberFormat="1" applyFont="1" applyFill="1" applyBorder="1"/>
    <xf numFmtId="49" fontId="1" fillId="5" borderId="1" xfId="0" applyNumberFormat="1" applyFont="1" applyFill="1" applyBorder="1" applyAlignment="1">
      <alignment horizontal="center"/>
    </xf>
    <xf numFmtId="166" fontId="1" fillId="0" borderId="0" xfId="0" applyNumberFormat="1" applyFont="1"/>
    <xf numFmtId="0" fontId="1" fillId="0" borderId="0" xfId="0" applyFont="1" applyAlignment="1">
      <alignment horizontal="right"/>
    </xf>
    <xf numFmtId="0" fontId="18" fillId="0" borderId="0" xfId="0" applyFont="1" applyAlignment="1">
      <alignment horizontal="right"/>
    </xf>
    <xf numFmtId="0" fontId="10" fillId="0" borderId="0" xfId="0" applyFont="1" applyAlignment="1">
      <alignment horizontal="left" vertical="center"/>
    </xf>
    <xf numFmtId="0" fontId="10"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right" vertical="center"/>
    </xf>
    <xf numFmtId="0" fontId="8" fillId="0" borderId="0" xfId="0" applyFont="1" applyAlignment="1">
      <alignment horizontal="right"/>
    </xf>
    <xf numFmtId="0" fontId="8" fillId="0" borderId="0" xfId="0" applyFont="1"/>
    <xf numFmtId="0" fontId="8" fillId="0" borderId="0" xfId="0" applyFont="1" applyAlignment="1">
      <alignment horizontal="center"/>
    </xf>
    <xf numFmtId="0" fontId="19" fillId="0" borderId="0" xfId="0" applyFont="1" applyAlignment="1">
      <alignment horizontal="right"/>
    </xf>
    <xf numFmtId="166" fontId="16" fillId="2" borderId="1" xfId="0" applyNumberFormat="1" applyFont="1" applyFill="1" applyBorder="1" applyAlignment="1">
      <alignment horizontal="right"/>
    </xf>
    <xf numFmtId="49" fontId="14" fillId="0" borderId="3" xfId="0" applyNumberFormat="1" applyFont="1" applyBorder="1" applyAlignment="1">
      <alignment wrapText="1"/>
    </xf>
    <xf numFmtId="49" fontId="14" fillId="0" borderId="3" xfId="0" applyNumberFormat="1" applyFont="1" applyBorder="1" applyAlignment="1">
      <alignment horizontal="center" wrapText="1"/>
    </xf>
    <xf numFmtId="49" fontId="20" fillId="5" borderId="1" xfId="0" applyNumberFormat="1" applyFont="1" applyFill="1" applyBorder="1"/>
    <xf numFmtId="49" fontId="20" fillId="5" borderId="1" xfId="0" applyNumberFormat="1" applyFont="1" applyFill="1" applyBorder="1" applyAlignment="1">
      <alignment horizontal="center"/>
    </xf>
    <xf numFmtId="166" fontId="21" fillId="5" borderId="1" xfId="0" applyNumberFormat="1" applyFont="1" applyFill="1" applyBorder="1" applyAlignment="1">
      <alignment horizontal="right"/>
    </xf>
    <xf numFmtId="166" fontId="3" fillId="6" borderId="1" xfId="0" applyNumberFormat="1" applyFont="1" applyFill="1" applyBorder="1" applyAlignment="1">
      <alignment horizontal="right"/>
    </xf>
    <xf numFmtId="0" fontId="22" fillId="0" borderId="0" xfId="0" applyFont="1" applyAlignment="1">
      <alignment vertical="center"/>
    </xf>
    <xf numFmtId="0" fontId="8" fillId="0" borderId="0" xfId="0" applyFont="1" applyAlignment="1">
      <alignment horizontal="left" vertical="center"/>
    </xf>
    <xf numFmtId="0" fontId="1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center" vertical="center"/>
    </xf>
    <xf numFmtId="3" fontId="1" fillId="0" borderId="2" xfId="0" applyNumberFormat="1" applyFont="1" applyBorder="1" applyAlignment="1">
      <alignment horizontal="left" vertical="center"/>
    </xf>
    <xf numFmtId="0" fontId="27" fillId="0" borderId="0" xfId="0" applyFont="1" applyAlignment="1">
      <alignment horizontal="left" vertical="center"/>
    </xf>
    <xf numFmtId="164" fontId="1" fillId="0" borderId="0" xfId="0" applyNumberFormat="1" applyFont="1" applyAlignment="1">
      <alignment vertical="center"/>
    </xf>
    <xf numFmtId="0" fontId="8" fillId="0" borderId="3" xfId="0" applyFont="1" applyBorder="1" applyAlignment="1">
      <alignment horizontal="center" vertical="center"/>
    </xf>
    <xf numFmtId="0" fontId="1" fillId="7" borderId="1" xfId="0" applyFont="1" applyFill="1" applyBorder="1" applyAlignment="1">
      <alignment horizontal="left" vertical="center"/>
    </xf>
    <xf numFmtId="1" fontId="1" fillId="0" borderId="2" xfId="0" applyNumberFormat="1" applyFont="1" applyBorder="1" applyAlignment="1">
      <alignment horizontal="center" vertical="center"/>
    </xf>
    <xf numFmtId="0" fontId="28" fillId="0" borderId="0" xfId="0" applyFont="1" applyAlignment="1">
      <alignment vertical="center"/>
    </xf>
    <xf numFmtId="0" fontId="29" fillId="0" borderId="0" xfId="0" applyFont="1"/>
    <xf numFmtId="0" fontId="1" fillId="0" borderId="0" xfId="0" quotePrefix="1" applyFont="1" applyAlignment="1">
      <alignment horizontal="left"/>
    </xf>
    <xf numFmtId="0" fontId="1" fillId="0" borderId="0" xfId="0" applyFont="1" applyAlignment="1">
      <alignment horizontal="left"/>
    </xf>
    <xf numFmtId="49" fontId="28" fillId="0" borderId="11" xfId="0" applyNumberFormat="1" applyFont="1" applyBorder="1"/>
    <xf numFmtId="169" fontId="30" fillId="2" borderId="1" xfId="0" applyNumberFormat="1" applyFont="1" applyFill="1" applyBorder="1"/>
    <xf numFmtId="169" fontId="1" fillId="0" borderId="0" xfId="0" applyNumberFormat="1" applyFont="1"/>
    <xf numFmtId="169" fontId="1" fillId="0" borderId="2" xfId="0" applyNumberFormat="1" applyFont="1" applyBorder="1" applyAlignment="1">
      <alignment horizontal="right"/>
    </xf>
    <xf numFmtId="49" fontId="1" fillId="0" borderId="11" xfId="0" applyNumberFormat="1" applyFont="1" applyBorder="1" applyAlignment="1">
      <alignment horizontal="left"/>
    </xf>
    <xf numFmtId="0" fontId="1" fillId="0" borderId="14" xfId="0" applyFont="1" applyBorder="1"/>
    <xf numFmtId="49" fontId="1" fillId="0" borderId="11" xfId="0" applyNumberFormat="1" applyFont="1" applyBorder="1"/>
    <xf numFmtId="169" fontId="1" fillId="0" borderId="3" xfId="0" applyNumberFormat="1" applyFont="1" applyBorder="1"/>
    <xf numFmtId="49" fontId="16" fillId="2" borderId="1" xfId="0" applyNumberFormat="1" applyFont="1" applyFill="1" applyBorder="1"/>
    <xf numFmtId="1" fontId="16" fillId="2" borderId="1" xfId="0" applyNumberFormat="1" applyFont="1" applyFill="1" applyBorder="1"/>
    <xf numFmtId="169" fontId="16" fillId="2" borderId="1" xfId="0" applyNumberFormat="1" applyFont="1" applyFill="1" applyBorder="1"/>
    <xf numFmtId="169" fontId="3" fillId="0" borderId="0" xfId="0" applyNumberFormat="1" applyFont="1"/>
    <xf numFmtId="0" fontId="19" fillId="0" borderId="0" xfId="0" applyFont="1"/>
    <xf numFmtId="169" fontId="7" fillId="0" borderId="2" xfId="0" applyNumberFormat="1" applyFont="1" applyBorder="1"/>
    <xf numFmtId="49" fontId="17" fillId="5" borderId="1" xfId="0" applyNumberFormat="1" applyFont="1" applyFill="1" applyBorder="1"/>
    <xf numFmtId="0" fontId="3" fillId="5" borderId="1" xfId="0" applyFont="1" applyFill="1" applyBorder="1"/>
    <xf numFmtId="169" fontId="3" fillId="5" borderId="1" xfId="0" applyNumberFormat="1" applyFont="1" applyFill="1" applyBorder="1"/>
    <xf numFmtId="0" fontId="1" fillId="0" borderId="11" xfId="0" applyFont="1" applyBorder="1"/>
    <xf numFmtId="169" fontId="7" fillId="0" borderId="17" xfId="0" applyNumberFormat="1" applyFont="1" applyBorder="1"/>
    <xf numFmtId="0" fontId="3" fillId="6" borderId="1" xfId="0" applyFont="1" applyFill="1" applyBorder="1"/>
    <xf numFmtId="169" fontId="3" fillId="6" borderId="1" xfId="0" applyNumberFormat="1" applyFont="1" applyFill="1" applyBorder="1"/>
    <xf numFmtId="169" fontId="3" fillId="6" borderId="18" xfId="0" applyNumberFormat="1" applyFont="1" applyFill="1" applyBorder="1"/>
    <xf numFmtId="169" fontId="1" fillId="0" borderId="14" xfId="0" applyNumberFormat="1" applyFont="1" applyBorder="1" applyAlignment="1">
      <alignment horizontal="right"/>
    </xf>
    <xf numFmtId="169" fontId="28" fillId="9" borderId="20" xfId="0" applyNumberFormat="1" applyFont="1" applyFill="1" applyBorder="1"/>
    <xf numFmtId="169" fontId="1" fillId="9" borderId="20" xfId="0" applyNumberFormat="1" applyFont="1" applyFill="1" applyBorder="1"/>
    <xf numFmtId="0" fontId="1" fillId="0" borderId="21" xfId="0" applyFont="1" applyBorder="1"/>
    <xf numFmtId="169" fontId="1" fillId="0" borderId="0" xfId="0" applyNumberFormat="1" applyFont="1" applyAlignment="1">
      <alignment horizontal="right"/>
    </xf>
    <xf numFmtId="169" fontId="28" fillId="9" borderId="1" xfId="0" applyNumberFormat="1" applyFont="1" applyFill="1" applyBorder="1"/>
    <xf numFmtId="169" fontId="1" fillId="9" borderId="1" xfId="0" applyNumberFormat="1" applyFont="1" applyFill="1" applyBorder="1"/>
    <xf numFmtId="169" fontId="3" fillId="6" borderId="1" xfId="0" applyNumberFormat="1" applyFont="1" applyFill="1" applyBorder="1" applyAlignment="1">
      <alignment horizontal="right"/>
    </xf>
    <xf numFmtId="169" fontId="31" fillId="0" borderId="2" xfId="0" applyNumberFormat="1" applyFont="1" applyBorder="1"/>
    <xf numFmtId="169" fontId="16" fillId="2" borderId="1" xfId="0" applyNumberFormat="1" applyFont="1" applyFill="1" applyBorder="1" applyAlignment="1">
      <alignment horizontal="right"/>
    </xf>
    <xf numFmtId="0" fontId="1" fillId="0" borderId="11" xfId="0" applyFont="1" applyBorder="1" applyAlignment="1">
      <alignment horizontal="left"/>
    </xf>
    <xf numFmtId="1" fontId="3" fillId="5" borderId="1" xfId="0" applyNumberFormat="1" applyFont="1" applyFill="1" applyBorder="1"/>
    <xf numFmtId="169" fontId="3" fillId="5" borderId="1" xfId="0" applyNumberFormat="1" applyFont="1" applyFill="1" applyBorder="1" applyAlignment="1">
      <alignment horizontal="right"/>
    </xf>
    <xf numFmtId="169" fontId="30" fillId="2" borderId="1" xfId="0" applyNumberFormat="1" applyFont="1" applyFill="1" applyBorder="1" applyAlignment="1">
      <alignment horizontal="right"/>
    </xf>
    <xf numFmtId="0" fontId="3" fillId="6" borderId="24" xfId="0" applyFont="1" applyFill="1" applyBorder="1"/>
    <xf numFmtId="49" fontId="32" fillId="0" borderId="0" xfId="0" applyNumberFormat="1" applyFont="1"/>
    <xf numFmtId="9" fontId="28" fillId="0" borderId="0" xfId="0" applyNumberFormat="1" applyFont="1"/>
    <xf numFmtId="171" fontId="28" fillId="0" borderId="0" xfId="0" applyNumberFormat="1" applyFont="1"/>
    <xf numFmtId="169" fontId="33" fillId="0" borderId="0" xfId="0" applyNumberFormat="1" applyFont="1"/>
    <xf numFmtId="4" fontId="13" fillId="0" borderId="0" xfId="0" applyNumberFormat="1" applyFont="1"/>
    <xf numFmtId="9" fontId="34" fillId="0" borderId="0" xfId="0" applyNumberFormat="1" applyFont="1"/>
    <xf numFmtId="0" fontId="35" fillId="0" borderId="0" xfId="0" applyFont="1"/>
    <xf numFmtId="172" fontId="13" fillId="0" borderId="0" xfId="0" applyNumberFormat="1" applyFont="1"/>
    <xf numFmtId="0" fontId="36" fillId="0" borderId="0" xfId="0" applyFont="1" applyAlignment="1">
      <alignment horizontal="right"/>
    </xf>
    <xf numFmtId="0" fontId="13" fillId="0" borderId="11" xfId="0" applyFont="1" applyBorder="1"/>
    <xf numFmtId="0" fontId="13" fillId="0" borderId="14" xfId="0" applyFont="1" applyBorder="1"/>
    <xf numFmtId="169" fontId="1" fillId="0" borderId="25" xfId="0" applyNumberFormat="1" applyFont="1" applyBorder="1" applyAlignment="1">
      <alignment horizontal="right"/>
    </xf>
    <xf numFmtId="169" fontId="1" fillId="0" borderId="25" xfId="0" applyNumberFormat="1" applyFont="1" applyBorder="1"/>
    <xf numFmtId="4" fontId="1" fillId="0" borderId="26" xfId="0" applyNumberFormat="1" applyFont="1" applyBorder="1"/>
    <xf numFmtId="169" fontId="1" fillId="0" borderId="21" xfId="0" applyNumberFormat="1" applyFont="1" applyBorder="1" applyAlignment="1">
      <alignment horizontal="right"/>
    </xf>
    <xf numFmtId="169" fontId="1" fillId="0" borderId="26" xfId="0" applyNumberFormat="1" applyFont="1" applyBorder="1"/>
    <xf numFmtId="0" fontId="13" fillId="6" borderId="1" xfId="0" applyFont="1" applyFill="1" applyBorder="1"/>
    <xf numFmtId="169" fontId="1" fillId="6" borderId="1" xfId="0" applyNumberFormat="1" applyFont="1" applyFill="1" applyBorder="1"/>
    <xf numFmtId="4" fontId="1" fillId="6" borderId="1" xfId="0" applyNumberFormat="1" applyFont="1" applyFill="1" applyBorder="1"/>
    <xf numFmtId="171" fontId="13" fillId="0" borderId="0" xfId="0" applyNumberFormat="1" applyFont="1"/>
    <xf numFmtId="0" fontId="13" fillId="0" borderId="21" xfId="0" applyFont="1" applyBorder="1"/>
    <xf numFmtId="9" fontId="13" fillId="0" borderId="21" xfId="0" applyNumberFormat="1" applyFont="1" applyBorder="1"/>
    <xf numFmtId="169" fontId="1" fillId="0" borderId="21" xfId="0" applyNumberFormat="1" applyFont="1" applyBorder="1"/>
    <xf numFmtId="0" fontId="37" fillId="0" borderId="21" xfId="0" applyFont="1" applyBorder="1"/>
    <xf numFmtId="9" fontId="38" fillId="0" borderId="21" xfId="0" applyNumberFormat="1" applyFont="1" applyBorder="1"/>
    <xf numFmtId="0" fontId="38" fillId="0" borderId="14" xfId="0" applyFont="1" applyBorder="1"/>
    <xf numFmtId="169" fontId="32" fillId="0" borderId="14" xfId="0" applyNumberFormat="1" applyFont="1" applyBorder="1" applyAlignment="1">
      <alignment horizontal="right"/>
    </xf>
    <xf numFmtId="169" fontId="34" fillId="0" borderId="21" xfId="0" applyNumberFormat="1" applyFont="1" applyBorder="1"/>
    <xf numFmtId="0" fontId="32" fillId="0" borderId="0" xfId="0" applyFont="1"/>
    <xf numFmtId="0" fontId="39" fillId="10" borderId="21" xfId="0" applyFont="1" applyFill="1" applyBorder="1"/>
    <xf numFmtId="0" fontId="13" fillId="10" borderId="21" xfId="0" applyFont="1" applyFill="1" applyBorder="1"/>
    <xf numFmtId="0" fontId="13" fillId="10" borderId="20" xfId="0" applyFont="1" applyFill="1" applyBorder="1"/>
    <xf numFmtId="171" fontId="3" fillId="10" borderId="1" xfId="0" applyNumberFormat="1" applyFont="1" applyFill="1" applyBorder="1"/>
    <xf numFmtId="169" fontId="3" fillId="10" borderId="1" xfId="0" applyNumberFormat="1" applyFont="1" applyFill="1" applyBorder="1"/>
    <xf numFmtId="169" fontId="3" fillId="0" borderId="0" xfId="0" applyNumberFormat="1" applyFont="1" applyAlignment="1">
      <alignment horizontal="right"/>
    </xf>
    <xf numFmtId="0" fontId="40" fillId="0" borderId="0" xfId="0" applyFont="1"/>
    <xf numFmtId="10" fontId="13" fillId="0" borderId="0" xfId="0" applyNumberFormat="1" applyFont="1"/>
    <xf numFmtId="49" fontId="1" fillId="0" borderId="11" xfId="0" applyNumberFormat="1" applyFont="1" applyBorder="1" applyAlignment="1">
      <alignment horizontal="left" vertical="center"/>
    </xf>
    <xf numFmtId="0" fontId="27" fillId="0" borderId="14" xfId="0" applyFont="1" applyBorder="1" applyAlignment="1">
      <alignment horizontal="left" vertical="center" wrapText="1"/>
    </xf>
    <xf numFmtId="49" fontId="3" fillId="0" borderId="27" xfId="0" applyNumberFormat="1" applyFont="1" applyBorder="1" applyAlignment="1">
      <alignment horizontal="left" vertical="center"/>
    </xf>
    <xf numFmtId="0" fontId="27" fillId="0" borderId="28" xfId="0" applyFont="1" applyBorder="1" applyAlignment="1">
      <alignment horizontal="left" vertical="center" wrapText="1"/>
    </xf>
    <xf numFmtId="49" fontId="1" fillId="11" borderId="29" xfId="0" applyNumberFormat="1" applyFont="1" applyFill="1" applyBorder="1" applyAlignment="1">
      <alignment horizontal="left" vertical="center"/>
    </xf>
    <xf numFmtId="49" fontId="3" fillId="11" borderId="30" xfId="0" applyNumberFormat="1" applyFont="1" applyFill="1" applyBorder="1" applyAlignment="1">
      <alignment horizontal="left" vertical="center"/>
    </xf>
    <xf numFmtId="49" fontId="3" fillId="0" borderId="32" xfId="0" applyNumberFormat="1" applyFont="1" applyBorder="1" applyAlignment="1">
      <alignment horizontal="left" vertical="center"/>
    </xf>
    <xf numFmtId="0" fontId="1" fillId="0" borderId="0" xfId="0" applyFont="1" applyAlignment="1">
      <alignment wrapText="1"/>
    </xf>
    <xf numFmtId="0" fontId="13" fillId="0" borderId="0" xfId="0" applyFont="1" applyAlignment="1">
      <alignment vertical="center"/>
    </xf>
    <xf numFmtId="0" fontId="41" fillId="0" borderId="0" xfId="0" applyFont="1" applyAlignment="1">
      <alignment horizontal="center" vertical="center"/>
    </xf>
    <xf numFmtId="0" fontId="8" fillId="0" borderId="2" xfId="0" applyFont="1" applyBorder="1" applyAlignment="1">
      <alignment vertical="top" wrapText="1"/>
    </xf>
    <xf numFmtId="0" fontId="13" fillId="0" borderId="0" xfId="0" applyFont="1" applyAlignment="1">
      <alignment horizontal="center" vertical="center"/>
    </xf>
    <xf numFmtId="0" fontId="13" fillId="12" borderId="1" xfId="0" applyFont="1" applyFill="1" applyBorder="1"/>
    <xf numFmtId="0" fontId="44" fillId="3" borderId="1" xfId="0" applyFont="1" applyFill="1" applyBorder="1"/>
    <xf numFmtId="0" fontId="44" fillId="3" borderId="1" xfId="0" applyFont="1" applyFill="1" applyBorder="1" applyAlignment="1">
      <alignment horizontal="center" vertical="center"/>
    </xf>
    <xf numFmtId="0" fontId="45" fillId="0" borderId="0" xfId="0" applyFont="1"/>
    <xf numFmtId="0" fontId="44" fillId="3" borderId="1" xfId="0" applyFont="1" applyFill="1" applyBorder="1" applyAlignment="1">
      <alignment horizontal="right"/>
    </xf>
    <xf numFmtId="0" fontId="46" fillId="0" borderId="0" xfId="0" applyFont="1"/>
    <xf numFmtId="0" fontId="48" fillId="7" borderId="1" xfId="0" applyFont="1" applyFill="1" applyBorder="1" applyAlignment="1">
      <alignment vertical="center"/>
    </xf>
    <xf numFmtId="0" fontId="44" fillId="3" borderId="1" xfId="0" applyFont="1" applyFill="1" applyBorder="1" applyAlignment="1">
      <alignment horizontal="left" vertical="center"/>
    </xf>
    <xf numFmtId="0" fontId="45" fillId="3" borderId="1" xfId="0" applyFont="1" applyFill="1" applyBorder="1" applyAlignment="1">
      <alignment horizontal="left"/>
    </xf>
    <xf numFmtId="0" fontId="44" fillId="3" borderId="1" xfId="0" applyFont="1" applyFill="1" applyBorder="1" applyAlignment="1">
      <alignment vertical="center"/>
    </xf>
    <xf numFmtId="0" fontId="44" fillId="3" borderId="1" xfId="0" applyFont="1" applyFill="1" applyBorder="1" applyAlignment="1">
      <alignment vertical="center" wrapText="1"/>
    </xf>
    <xf numFmtId="0" fontId="49" fillId="7" borderId="1" xfId="0" applyFont="1" applyFill="1" applyBorder="1" applyAlignment="1">
      <alignment horizontal="center" vertical="center"/>
    </xf>
    <xf numFmtId="0" fontId="44" fillId="3" borderId="1" xfId="0" applyFont="1" applyFill="1" applyBorder="1" applyAlignment="1">
      <alignment horizontal="center"/>
    </xf>
    <xf numFmtId="14" fontId="44" fillId="3" borderId="1" xfId="0" applyNumberFormat="1" applyFont="1" applyFill="1" applyBorder="1"/>
    <xf numFmtId="0" fontId="44" fillId="3" borderId="1" xfId="0" applyFont="1" applyFill="1" applyBorder="1" applyAlignment="1">
      <alignment horizontal="right" wrapText="1"/>
    </xf>
    <xf numFmtId="0" fontId="50" fillId="3" borderId="1" xfId="0" applyFont="1" applyFill="1" applyBorder="1" applyAlignment="1">
      <alignment horizontal="center" vertical="center" wrapText="1"/>
    </xf>
    <xf numFmtId="0" fontId="50" fillId="3" borderId="1" xfId="0" applyFont="1" applyFill="1" applyBorder="1" applyAlignment="1">
      <alignment vertical="center" wrapText="1"/>
    </xf>
    <xf numFmtId="0" fontId="51" fillId="3" borderId="1" xfId="0" applyFont="1" applyFill="1" applyBorder="1" applyAlignment="1">
      <alignment horizontal="center" vertical="center"/>
    </xf>
    <xf numFmtId="0" fontId="50" fillId="3" borderId="1" xfId="0" applyFont="1" applyFill="1" applyBorder="1" applyAlignment="1">
      <alignment horizontal="center" vertical="center"/>
    </xf>
    <xf numFmtId="0" fontId="44" fillId="3" borderId="1" xfId="0" applyFont="1" applyFill="1" applyBorder="1" applyAlignment="1">
      <alignment horizontal="left" vertical="center" wrapText="1"/>
    </xf>
    <xf numFmtId="0" fontId="44" fillId="3" borderId="1" xfId="0" applyFont="1" applyFill="1" applyBorder="1" applyAlignment="1">
      <alignment horizontal="center" vertical="center" wrapText="1"/>
    </xf>
    <xf numFmtId="0" fontId="1"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horizontal="left" vertical="center" wrapText="1" indent="1"/>
    </xf>
    <xf numFmtId="164" fontId="1" fillId="0" borderId="2" xfId="0" applyNumberFormat="1" applyFont="1" applyBorder="1" applyAlignment="1" applyProtection="1">
      <alignment vertical="center"/>
      <protection locked="0"/>
    </xf>
    <xf numFmtId="167" fontId="1" fillId="0" borderId="2" xfId="0" applyNumberFormat="1" applyFont="1" applyBorder="1" applyAlignment="1" applyProtection="1">
      <alignment vertical="center" wrapText="1"/>
      <protection locked="0"/>
    </xf>
    <xf numFmtId="14" fontId="1" fillId="0" borderId="2" xfId="0" applyNumberFormat="1" applyFont="1" applyBorder="1" applyAlignment="1" applyProtection="1">
      <alignment vertical="center" wrapText="1"/>
      <protection locked="0"/>
    </xf>
    <xf numFmtId="165" fontId="1" fillId="0" borderId="2" xfId="0" applyNumberFormat="1" applyFont="1" applyBorder="1" applyAlignment="1" applyProtection="1">
      <alignment vertical="center" wrapText="1"/>
      <protection locked="0"/>
    </xf>
    <xf numFmtId="0" fontId="1" fillId="0" borderId="3" xfId="0" applyFont="1" applyBorder="1" applyProtection="1">
      <protection locked="0"/>
    </xf>
    <xf numFmtId="168" fontId="1" fillId="0" borderId="3" xfId="0" applyNumberFormat="1" applyFont="1" applyBorder="1" applyProtection="1">
      <protection locked="0"/>
    </xf>
    <xf numFmtId="14" fontId="1" fillId="0" borderId="3" xfId="0" applyNumberFormat="1" applyFont="1" applyBorder="1" applyProtection="1">
      <protection locked="0"/>
    </xf>
    <xf numFmtId="49" fontId="1" fillId="0" borderId="3" xfId="0" applyNumberFormat="1" applyFont="1" applyBorder="1" applyProtection="1">
      <protection locked="0"/>
    </xf>
    <xf numFmtId="0" fontId="1" fillId="0" borderId="3" xfId="0" applyFont="1" applyBorder="1" applyAlignment="1" applyProtection="1">
      <alignment wrapText="1"/>
      <protection locked="0"/>
    </xf>
    <xf numFmtId="0" fontId="1" fillId="8" borderId="2" xfId="0" applyFont="1" applyFill="1" applyBorder="1" applyAlignment="1" applyProtection="1">
      <alignment vertical="center"/>
      <protection locked="0"/>
    </xf>
    <xf numFmtId="0" fontId="1" fillId="0" borderId="3" xfId="0" applyFont="1" applyBorder="1" applyAlignment="1" applyProtection="1">
      <alignment vertical="center" wrapText="1"/>
      <protection locked="0"/>
    </xf>
    <xf numFmtId="164" fontId="1" fillId="0" borderId="2" xfId="0" applyNumberFormat="1" applyFont="1" applyBorder="1" applyAlignment="1" applyProtection="1">
      <alignment vertical="center" wrapText="1"/>
      <protection locked="0"/>
    </xf>
    <xf numFmtId="164" fontId="12" fillId="0" borderId="2" xfId="0" applyNumberFormat="1" applyFont="1" applyBorder="1" applyAlignment="1" applyProtection="1">
      <alignment vertical="center" wrapText="1"/>
      <protection locked="0"/>
    </xf>
    <xf numFmtId="166" fontId="1" fillId="0" borderId="3" xfId="0" applyNumberFormat="1" applyFont="1" applyBorder="1" applyProtection="1">
      <protection locked="0"/>
    </xf>
    <xf numFmtId="166" fontId="1" fillId="0" borderId="3" xfId="0" applyNumberFormat="1" applyFont="1" applyBorder="1" applyAlignment="1" applyProtection="1">
      <alignment horizontal="right"/>
      <protection locked="0"/>
    </xf>
    <xf numFmtId="0" fontId="53" fillId="3" borderId="13" xfId="0" applyFont="1" applyFill="1" applyBorder="1"/>
    <xf numFmtId="49" fontId="53" fillId="3" borderId="13" xfId="0" applyNumberFormat="1" applyFont="1" applyFill="1" applyBorder="1"/>
    <xf numFmtId="0" fontId="1" fillId="0" borderId="14" xfId="0" applyFont="1" applyBorder="1" applyProtection="1">
      <protection locked="0"/>
    </xf>
    <xf numFmtId="0" fontId="1" fillId="0" borderId="15" xfId="0" applyFont="1" applyBorder="1" applyAlignment="1" applyProtection="1">
      <alignment horizontal="right"/>
      <protection locked="0"/>
    </xf>
    <xf numFmtId="169" fontId="1" fillId="0" borderId="2" xfId="0" applyNumberFormat="1" applyFont="1" applyBorder="1" applyAlignment="1" applyProtection="1">
      <alignment horizontal="right"/>
      <protection locked="0"/>
    </xf>
    <xf numFmtId="169" fontId="1" fillId="0" borderId="3" xfId="0" applyNumberFormat="1" applyFont="1" applyBorder="1" applyProtection="1">
      <protection locked="0"/>
    </xf>
    <xf numFmtId="0" fontId="1" fillId="0" borderId="16" xfId="0" applyFont="1" applyBorder="1" applyProtection="1">
      <protection locked="0"/>
    </xf>
    <xf numFmtId="9" fontId="1" fillId="0" borderId="16" xfId="0" applyNumberFormat="1" applyFont="1" applyBorder="1" applyProtection="1">
      <protection locked="0"/>
    </xf>
    <xf numFmtId="0" fontId="1" fillId="0" borderId="19" xfId="0" applyFont="1" applyBorder="1" applyProtection="1">
      <protection locked="0"/>
    </xf>
    <xf numFmtId="0" fontId="1" fillId="0" borderId="22" xfId="0" applyFont="1" applyBorder="1" applyProtection="1">
      <protection locked="0"/>
    </xf>
    <xf numFmtId="170" fontId="1" fillId="0" borderId="23" xfId="0" applyNumberFormat="1" applyFont="1" applyBorder="1" applyProtection="1">
      <protection locked="0"/>
    </xf>
    <xf numFmtId="0" fontId="27" fillId="11" borderId="20" xfId="0" applyFont="1" applyFill="1" applyBorder="1" applyAlignment="1" applyProtection="1">
      <alignment horizontal="left" vertical="center" wrapText="1"/>
      <protection locked="0"/>
    </xf>
    <xf numFmtId="0" fontId="27" fillId="11" borderId="31" xfId="0" applyFont="1" applyFill="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28" xfId="0" applyFont="1" applyBorder="1" applyAlignment="1" applyProtection="1">
      <alignment horizontal="left" vertical="center" wrapText="1"/>
      <protection locked="0"/>
    </xf>
    <xf numFmtId="0" fontId="28" fillId="0" borderId="12" xfId="0" quotePrefix="1" applyFont="1" applyBorder="1" applyProtection="1">
      <protection locked="0"/>
    </xf>
    <xf numFmtId="0" fontId="27" fillId="0" borderId="33" xfId="0" applyFont="1" applyBorder="1" applyAlignment="1" applyProtection="1">
      <alignment wrapText="1"/>
      <protection locked="0"/>
    </xf>
    <xf numFmtId="0" fontId="55" fillId="12" borderId="1" xfId="0" applyFont="1" applyFill="1" applyBorder="1"/>
    <xf numFmtId="0" fontId="56" fillId="0" borderId="0" xfId="0" applyFont="1"/>
    <xf numFmtId="0" fontId="55" fillId="12" borderId="1" xfId="0" applyFont="1" applyFill="1" applyBorder="1" applyAlignment="1">
      <alignment vertical="center"/>
    </xf>
    <xf numFmtId="0" fontId="55" fillId="0" borderId="0" xfId="0" applyFont="1"/>
    <xf numFmtId="0" fontId="57" fillId="12" borderId="1" xfId="0" applyFont="1" applyFill="1" applyBorder="1"/>
    <xf numFmtId="0" fontId="57" fillId="12" borderId="1" xfId="0" applyFont="1" applyFill="1" applyBorder="1" applyAlignment="1">
      <alignment vertical="center"/>
    </xf>
    <xf numFmtId="0" fontId="58" fillId="0" borderId="0" xfId="0" applyFont="1" applyAlignment="1">
      <alignment horizontal="left" vertical="center" wrapText="1"/>
    </xf>
    <xf numFmtId="0" fontId="55" fillId="0" borderId="0" xfId="0" applyFont="1" applyAlignment="1">
      <alignment vertical="center"/>
    </xf>
    <xf numFmtId="0" fontId="1" fillId="0" borderId="0" xfId="0" applyFont="1" applyAlignment="1">
      <alignment horizontal="left" vertical="center" wrapText="1"/>
    </xf>
    <xf numFmtId="0" fontId="0" fillId="0" borderId="0" xfId="0"/>
    <xf numFmtId="0" fontId="2" fillId="0" borderId="0" xfId="0" applyFont="1"/>
    <xf numFmtId="0" fontId="3" fillId="0" borderId="0" xfId="0" applyFont="1" applyAlignment="1">
      <alignment horizontal="left" vertical="center"/>
    </xf>
    <xf numFmtId="0" fontId="47" fillId="0" borderId="0" xfId="0" applyFont="1" applyAlignment="1">
      <alignment horizontal="left" vertical="center" wrapText="1" indent="3"/>
    </xf>
    <xf numFmtId="0" fontId="0" fillId="0" borderId="0" xfId="0" applyAlignment="1">
      <alignment horizontal="left" indent="3"/>
    </xf>
    <xf numFmtId="164" fontId="1" fillId="0" borderId="4" xfId="0" applyNumberFormat="1" applyFont="1" applyBorder="1" applyAlignment="1" applyProtection="1">
      <alignment vertical="center" wrapText="1"/>
      <protection locked="0"/>
    </xf>
    <xf numFmtId="0" fontId="26" fillId="0" borderId="5" xfId="0" applyFont="1" applyBorder="1" applyProtection="1">
      <protection locked="0"/>
    </xf>
    <xf numFmtId="0" fontId="1" fillId="0" borderId="9" xfId="0" applyFont="1" applyBorder="1" applyAlignment="1" applyProtection="1">
      <alignment horizontal="left" vertical="center" wrapText="1"/>
      <protection locked="0"/>
    </xf>
    <xf numFmtId="0" fontId="26" fillId="0" borderId="10" xfId="0" applyFont="1" applyBorder="1" applyProtection="1">
      <protection locked="0"/>
    </xf>
    <xf numFmtId="0" fontId="50" fillId="3" borderId="6" xfId="0" applyFont="1" applyFill="1" applyBorder="1" applyAlignment="1">
      <alignment horizontal="left" vertical="center" wrapText="1"/>
    </xf>
    <xf numFmtId="0" fontId="46" fillId="0" borderId="7" xfId="0" applyFont="1" applyBorder="1"/>
    <xf numFmtId="0" fontId="1" fillId="0" borderId="8" xfId="0" applyFont="1" applyBorder="1" applyAlignment="1" applyProtection="1">
      <alignment horizontal="left" vertical="center" wrapText="1"/>
      <protection locked="0"/>
    </xf>
    <xf numFmtId="0" fontId="0" fillId="0" borderId="0" xfId="0" applyProtection="1">
      <protection locked="0"/>
    </xf>
    <xf numFmtId="0" fontId="47" fillId="0" borderId="0" xfId="0" applyFont="1" applyAlignment="1">
      <alignment vertical="center" wrapText="1"/>
    </xf>
    <xf numFmtId="0" fontId="44" fillId="3" borderId="6" xfId="0" applyFont="1" applyFill="1" applyBorder="1" applyAlignment="1">
      <alignment horizontal="center" vertical="center"/>
    </xf>
    <xf numFmtId="0" fontId="44" fillId="3" borderId="6" xfId="0" applyFont="1" applyFill="1" applyBorder="1" applyAlignment="1">
      <alignment horizontal="left" vertical="top" wrapText="1"/>
    </xf>
    <xf numFmtId="0" fontId="44" fillId="8" borderId="6" xfId="0" applyFont="1" applyFill="1" applyBorder="1" applyAlignment="1">
      <alignment vertical="center" wrapText="1"/>
    </xf>
    <xf numFmtId="0" fontId="50" fillId="3" borderId="7" xfId="0" applyFont="1" applyFill="1" applyBorder="1" applyAlignment="1">
      <alignment vertical="center" wrapText="1"/>
    </xf>
    <xf numFmtId="0" fontId="1" fillId="7" borderId="7" xfId="0" applyFont="1" applyFill="1" applyBorder="1" applyAlignment="1">
      <alignment vertical="center"/>
    </xf>
    <xf numFmtId="0" fontId="1" fillId="0" borderId="2" xfId="0" applyNumberFormat="1" applyFont="1" applyBorder="1" applyAlignment="1" applyProtection="1">
      <alignment vertical="center"/>
    </xf>
    <xf numFmtId="0" fontId="1" fillId="0" borderId="2" xfId="0" applyNumberFormat="1" applyFont="1" applyBorder="1" applyAlignment="1" applyProtection="1">
      <alignment horizontal="center" vertical="center"/>
    </xf>
    <xf numFmtId="9" fontId="1" fillId="0" borderId="3" xfId="1" applyFont="1" applyBorder="1" applyAlignment="1" applyProtection="1">
      <alignment horizontal="center" vertical="center"/>
      <protection locked="0"/>
    </xf>
    <xf numFmtId="0" fontId="1" fillId="0" borderId="0" xfId="0" applyFont="1" applyAlignment="1">
      <alignment horizontal="left" vertical="center" wrapText="1" indent="3"/>
    </xf>
  </cellXfs>
  <cellStyles count="2">
    <cellStyle name="Prozent" xfId="1" builtinId="5"/>
    <cellStyle name="Standard" xfId="0" builtinId="0"/>
  </cellStyles>
  <dxfs count="180">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B2B2B3"/>
          <bgColor rgb="FFB2B2B3"/>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B2B2B3"/>
          <bgColor rgb="FFB2B2B3"/>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B0B0B2"/>
          <bgColor rgb="FFB0B0B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FC9"/>
          <bgColor rgb="FFFFCFC9"/>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FCFC9"/>
          <bgColor rgb="FFFFCFC9"/>
        </patternFill>
      </fill>
    </dxf>
    <dxf>
      <fill>
        <patternFill patternType="solid">
          <fgColor rgb="FFF2F2F2"/>
          <bgColor rgb="FFF2F2F2"/>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ont>
        <color rgb="FF9C0006"/>
      </font>
      <fill>
        <patternFill patternType="solid">
          <fgColor rgb="FFFFC7CE"/>
          <bgColor rgb="FFFFC7CE"/>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ont>
        <color rgb="FF9C0006"/>
      </font>
      <fill>
        <patternFill patternType="solid">
          <fgColor rgb="FFFFC7CE"/>
          <bgColor rgb="FFFFC7CE"/>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solid">
          <fgColor rgb="FFFFCFC9"/>
          <bgColor rgb="FFFFCFC9"/>
        </patternFill>
      </fill>
    </dxf>
    <dxf>
      <fill>
        <patternFill patternType="none"/>
      </fill>
    </dxf>
    <dxf>
      <fill>
        <patternFill patternType="solid">
          <fgColor rgb="FFFFCFC9"/>
          <bgColor rgb="FFFFCFC9"/>
        </patternFill>
      </fill>
    </dxf>
    <dxf>
      <font>
        <color rgb="FF9C0006"/>
      </font>
      <fill>
        <patternFill patternType="solid">
          <fgColor rgb="FFFFC7CE"/>
          <bgColor rgb="FFFFC7CE"/>
        </patternFill>
      </fill>
    </dxf>
    <dxf>
      <fill>
        <patternFill patternType="solid">
          <fgColor rgb="FFF2F2F2"/>
          <bgColor rgb="FFF2F2F2"/>
        </patternFill>
      </fill>
    </dxf>
  </dxfs>
  <tableStyles count="0" defaultTableStyle="TableStyleMedium2" defaultPivotStyle="PivotStyleLight16"/>
  <colors>
    <mruColors>
      <color rgb="FFFFC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3</xdr:row>
      <xdr:rowOff>66675</xdr:rowOff>
    </xdr:from>
    <xdr:ext cx="3105150" cy="1952625"/>
    <xdr:sp macro="" textlink="">
      <xdr:nvSpPr>
        <xdr:cNvPr id="3" name="Shape 3">
          <a:extLst>
            <a:ext uri="{FF2B5EF4-FFF2-40B4-BE49-F238E27FC236}">
              <a16:creationId xmlns:a16="http://schemas.microsoft.com/office/drawing/2014/main" id="{00000000-0008-0000-0100-000003000000}"/>
            </a:ext>
          </a:extLst>
        </xdr:cNvPr>
        <xdr:cNvSpPr>
          <a:spLocks noChangeAspect="1"/>
        </xdr:cNvSpPr>
      </xdr:nvSpPr>
      <xdr:spPr>
        <a:xfrm>
          <a:off x="3798188" y="2808450"/>
          <a:ext cx="3095625" cy="1943100"/>
        </a:xfrm>
        <a:prstGeom prst="rect">
          <a:avLst/>
        </a:prstGeom>
        <a:solidFill>
          <a:srgbClr val="D8D8D8"/>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a:solidFill>
                <a:srgbClr val="000000"/>
              </a:solidFill>
              <a:latin typeface="Arial"/>
              <a:ea typeface="Arial"/>
              <a:cs typeface="Arial"/>
              <a:sym typeface="Arial"/>
            </a:rPr>
            <a:t>Certain ranges of cells are locked to </a:t>
          </a:r>
          <a:r>
            <a:rPr lang="en-US" sz="1200" b="1">
              <a:solidFill>
                <a:srgbClr val="000000"/>
              </a:solidFill>
              <a:latin typeface="Arial"/>
              <a:ea typeface="Arial"/>
              <a:cs typeface="Arial"/>
              <a:sym typeface="Arial"/>
            </a:rPr>
            <a:t>ensure</a:t>
          </a:r>
          <a:r>
            <a:rPr lang="en-US" sz="1200" b="0" baseline="0">
              <a:solidFill>
                <a:sysClr val="windowText" lastClr="000000"/>
              </a:solidFill>
              <a:latin typeface="+mn-lt"/>
              <a:ea typeface="+mn-ea"/>
              <a:cs typeface="+mn-cs"/>
              <a:sym typeface="Arial"/>
            </a:rPr>
            <a:t> </a:t>
          </a:r>
          <a:r>
            <a:rPr lang="en-US" sz="1200" b="1">
              <a:solidFill>
                <a:srgbClr val="000000"/>
              </a:solidFill>
              <a:latin typeface="Arial"/>
              <a:ea typeface="Arial"/>
              <a:cs typeface="Arial"/>
              <a:sym typeface="Arial"/>
            </a:rPr>
            <a:t>consistency</a:t>
          </a:r>
          <a:r>
            <a:rPr lang="en-US" sz="1200">
              <a:solidFill>
                <a:srgbClr val="000000"/>
              </a:solidFill>
              <a:latin typeface="Arial"/>
              <a:ea typeface="Arial"/>
              <a:cs typeface="Arial"/>
              <a:sym typeface="Arial"/>
            </a:rPr>
            <a:t> of the data across all applications submitted to Innosuisse.</a:t>
          </a:r>
          <a:endParaRPr sz="1200"/>
        </a:p>
        <a:p>
          <a:pPr marL="0" lvl="0" indent="0" algn="l" rtl="0">
            <a:spcBef>
              <a:spcPts val="0"/>
            </a:spcBef>
            <a:spcAft>
              <a:spcPts val="0"/>
            </a:spcAft>
            <a:buNone/>
          </a:pPr>
          <a:endParaRPr sz="1200">
            <a:solidFill>
              <a:srgbClr val="000000"/>
            </a:solidFill>
          </a:endParaRPr>
        </a:p>
        <a:p>
          <a:pPr marL="0" lvl="0" indent="0" algn="l" rtl="0">
            <a:spcBef>
              <a:spcPts val="0"/>
            </a:spcBef>
            <a:spcAft>
              <a:spcPts val="0"/>
            </a:spcAft>
            <a:buNone/>
          </a:pPr>
          <a:r>
            <a:rPr lang="en-US" sz="1200">
              <a:solidFill>
                <a:srgbClr val="000000"/>
              </a:solidFill>
              <a:latin typeface="Arial"/>
              <a:ea typeface="Arial"/>
              <a:cs typeface="Arial"/>
              <a:sym typeface="Arial"/>
            </a:rPr>
            <a:t>We ask you to refrain from any </a:t>
          </a:r>
          <a:r>
            <a:rPr lang="en-US" sz="1200" b="1">
              <a:solidFill>
                <a:srgbClr val="000000"/>
              </a:solidFill>
              <a:latin typeface="Arial"/>
              <a:ea typeface="Arial"/>
              <a:cs typeface="Arial"/>
              <a:sym typeface="Arial"/>
            </a:rPr>
            <a:t>attempts to</a:t>
          </a:r>
          <a:r>
            <a:rPr lang="en-US" sz="1200" b="0" baseline="0">
              <a:solidFill>
                <a:sysClr val="windowText" lastClr="000000"/>
              </a:solidFill>
              <a:latin typeface="+mn-lt"/>
              <a:ea typeface="+mn-ea"/>
              <a:cs typeface="+mn-cs"/>
              <a:sym typeface="Arial"/>
            </a:rPr>
            <a:t> </a:t>
          </a:r>
          <a:r>
            <a:rPr lang="en-US" sz="1200" b="1">
              <a:solidFill>
                <a:srgbClr val="000000"/>
              </a:solidFill>
              <a:latin typeface="Arial"/>
              <a:ea typeface="Arial"/>
              <a:cs typeface="Arial"/>
              <a:sym typeface="Arial"/>
            </a:rPr>
            <a:t>unlock </a:t>
          </a:r>
          <a:r>
            <a:rPr lang="en-US" sz="1200">
              <a:solidFill>
                <a:srgbClr val="000000"/>
              </a:solidFill>
              <a:latin typeface="Arial"/>
              <a:ea typeface="Arial"/>
              <a:cs typeface="Arial"/>
              <a:sym typeface="Arial"/>
            </a:rPr>
            <a:t>any of the worksheets. </a:t>
          </a:r>
          <a:endParaRPr sz="1200"/>
        </a:p>
        <a:p>
          <a:pPr marL="0" lvl="0" indent="0" algn="l" rtl="0">
            <a:spcBef>
              <a:spcPts val="0"/>
            </a:spcBef>
            <a:spcAft>
              <a:spcPts val="0"/>
            </a:spcAft>
            <a:buNone/>
          </a:pPr>
          <a:endParaRPr sz="1200">
            <a:solidFill>
              <a:srgbClr val="000000"/>
            </a:solidFill>
          </a:endParaRPr>
        </a:p>
        <a:p>
          <a:pPr marL="0" lvl="0" indent="0" algn="l" rtl="0">
            <a:spcBef>
              <a:spcPts val="0"/>
            </a:spcBef>
            <a:spcAft>
              <a:spcPts val="0"/>
            </a:spcAft>
            <a:buNone/>
          </a:pPr>
          <a:r>
            <a:rPr lang="en-US" sz="1200">
              <a:solidFill>
                <a:srgbClr val="000000"/>
              </a:solidFill>
              <a:latin typeface="Arial"/>
              <a:ea typeface="Arial"/>
              <a:cs typeface="Arial"/>
              <a:sym typeface="Arial"/>
            </a:rPr>
            <a:t>Files which were tampered with or which</a:t>
          </a:r>
          <a:r>
            <a:rPr lang="en-US" sz="1200" baseline="0">
              <a:solidFill>
                <a:sysClr val="windowText" lastClr="000000"/>
              </a:solidFill>
              <a:latin typeface="+mn-lt"/>
              <a:ea typeface="+mn-ea"/>
              <a:cs typeface="+mn-cs"/>
              <a:sym typeface="Arial"/>
            </a:rPr>
            <a:t> </a:t>
          </a:r>
          <a:r>
            <a:rPr lang="en-US" sz="1200">
              <a:solidFill>
                <a:srgbClr val="000000"/>
              </a:solidFill>
              <a:latin typeface="Arial"/>
              <a:ea typeface="Arial"/>
              <a:cs typeface="Arial"/>
              <a:sym typeface="Arial"/>
            </a:rPr>
            <a:t>exhibit changed formulaes or adapted  </a:t>
          </a:r>
          <a:endParaRPr sz="1200"/>
        </a:p>
        <a:p>
          <a:pPr marL="0" lvl="0" indent="0" algn="l" rtl="0">
            <a:spcBef>
              <a:spcPts val="0"/>
            </a:spcBef>
            <a:spcAft>
              <a:spcPts val="0"/>
            </a:spcAft>
            <a:buNone/>
          </a:pPr>
          <a:r>
            <a:rPr lang="en-US" sz="1200">
              <a:solidFill>
                <a:srgbClr val="000000"/>
              </a:solidFill>
              <a:latin typeface="Arial"/>
              <a:ea typeface="Arial"/>
              <a:cs typeface="Arial"/>
              <a:sym typeface="Arial"/>
            </a:rPr>
            <a:t> worksheets </a:t>
          </a:r>
          <a:r>
            <a:rPr lang="en-US" sz="1200" b="1">
              <a:solidFill>
                <a:srgbClr val="000000"/>
              </a:solidFill>
              <a:latin typeface="Arial"/>
              <a:ea typeface="Arial"/>
              <a:cs typeface="Arial"/>
              <a:sym typeface="Arial"/>
            </a:rPr>
            <a:t>will be rejected. </a:t>
          </a:r>
          <a:endParaRPr sz="1200">
            <a:solidFill>
              <a:srgbClr val="000000"/>
            </a:solidFill>
          </a:endParaRPr>
        </a:p>
      </xdr:txBody>
    </xdr:sp>
    <xdr:clientData/>
  </xdr:oneCellAnchor>
  <xdr:oneCellAnchor>
    <xdr:from>
      <xdr:col>5</xdr:col>
      <xdr:colOff>447675</xdr:colOff>
      <xdr:row>3</xdr:row>
      <xdr:rowOff>123825</xdr:rowOff>
    </xdr:from>
    <xdr:ext cx="238125" cy="1819275"/>
    <xdr:sp macro="" textlink="">
      <xdr:nvSpPr>
        <xdr:cNvPr id="4" name="Shape 4">
          <a:extLst>
            <a:ext uri="{FF2B5EF4-FFF2-40B4-BE49-F238E27FC236}">
              <a16:creationId xmlns:a16="http://schemas.microsoft.com/office/drawing/2014/main" id="{00000000-0008-0000-0100-000004000000}"/>
            </a:ext>
          </a:extLst>
        </xdr:cNvPr>
        <xdr:cNvSpPr>
          <a:spLocks noChangeAspect="1"/>
        </xdr:cNvSpPr>
      </xdr:nvSpPr>
      <xdr:spPr>
        <a:xfrm rot="5400000">
          <a:off x="4441125" y="3665700"/>
          <a:ext cx="1809750" cy="228600"/>
        </a:xfrm>
        <a:prstGeom prst="triangle">
          <a:avLst>
            <a:gd name="adj" fmla="val 50000"/>
          </a:avLst>
        </a:prstGeom>
        <a:solidFill>
          <a:srgbClr val="B0BAEB"/>
        </a:solidFill>
        <a:ln w="12700" cap="flat" cmpd="sng">
          <a:solidFill>
            <a:srgbClr val="B0BAE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xdr:oneCellAnchor>
  <xdr:oneCellAnchor>
    <xdr:from>
      <xdr:col>5</xdr:col>
      <xdr:colOff>447675</xdr:colOff>
      <xdr:row>19</xdr:row>
      <xdr:rowOff>9525</xdr:rowOff>
    </xdr:from>
    <xdr:ext cx="200025" cy="619125"/>
    <xdr:sp macro="" textlink="">
      <xdr:nvSpPr>
        <xdr:cNvPr id="5" name="Shape 5">
          <a:extLst>
            <a:ext uri="{FF2B5EF4-FFF2-40B4-BE49-F238E27FC236}">
              <a16:creationId xmlns:a16="http://schemas.microsoft.com/office/drawing/2014/main" id="{00000000-0008-0000-0100-000005000000}"/>
            </a:ext>
          </a:extLst>
        </xdr:cNvPr>
        <xdr:cNvSpPr>
          <a:spLocks noChangeAspect="1"/>
        </xdr:cNvSpPr>
      </xdr:nvSpPr>
      <xdr:spPr>
        <a:xfrm rot="5400000">
          <a:off x="5041200" y="3684750"/>
          <a:ext cx="609600" cy="190500"/>
        </a:xfrm>
        <a:prstGeom prst="triangle">
          <a:avLst>
            <a:gd name="adj" fmla="val 50000"/>
          </a:avLst>
        </a:prstGeom>
        <a:solidFill>
          <a:srgbClr val="B0BAEB"/>
        </a:solidFill>
        <a:ln w="12700" cap="flat" cmpd="sng">
          <a:solidFill>
            <a:srgbClr val="B0BAE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xdr:oneCellAnchor>
  <xdr:oneCellAnchor>
    <xdr:from>
      <xdr:col>6</xdr:col>
      <xdr:colOff>0</xdr:colOff>
      <xdr:row>19</xdr:row>
      <xdr:rowOff>0</xdr:rowOff>
    </xdr:from>
    <xdr:ext cx="3105150" cy="619125"/>
    <xdr:sp macro="" textlink="">
      <xdr:nvSpPr>
        <xdr:cNvPr id="6" name="Shape 6">
          <a:extLst>
            <a:ext uri="{FF2B5EF4-FFF2-40B4-BE49-F238E27FC236}">
              <a16:creationId xmlns:a16="http://schemas.microsoft.com/office/drawing/2014/main" id="{00000000-0008-0000-0100-000006000000}"/>
            </a:ext>
          </a:extLst>
        </xdr:cNvPr>
        <xdr:cNvSpPr>
          <a:spLocks noChangeAspect="1"/>
        </xdr:cNvSpPr>
      </xdr:nvSpPr>
      <xdr:spPr>
        <a:xfrm>
          <a:off x="3798188" y="3475200"/>
          <a:ext cx="3095625" cy="609600"/>
        </a:xfrm>
        <a:prstGeom prst="rect">
          <a:avLst/>
        </a:prstGeom>
        <a:solidFill>
          <a:srgbClr val="D8D8D8"/>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a:solidFill>
                <a:srgbClr val="000000"/>
              </a:solidFill>
              <a:latin typeface="Arial"/>
              <a:ea typeface="Arial"/>
              <a:cs typeface="Arial"/>
              <a:sym typeface="Arial"/>
            </a:rPr>
            <a:t>Please read the comments on top of the indivitual tabs carefully.</a:t>
          </a:r>
          <a:endParaRPr sz="1200">
            <a:solidFill>
              <a:srgbClr val="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247110</xdr:colOff>
      <xdr:row>5</xdr:row>
      <xdr:rowOff>235325</xdr:rowOff>
    </xdr:to>
    <xdr:sp macro="" textlink="">
      <xdr:nvSpPr>
        <xdr:cNvPr id="4" name="Oval 1">
          <a:extLst>
            <a:ext uri="{FF2B5EF4-FFF2-40B4-BE49-F238E27FC236}">
              <a16:creationId xmlns:a16="http://schemas.microsoft.com/office/drawing/2014/main" id="{110340F5-91AC-4210-BC38-524F13128671}"/>
            </a:ext>
          </a:extLst>
        </xdr:cNvPr>
        <xdr:cNvSpPr/>
      </xdr:nvSpPr>
      <xdr:spPr>
        <a:xfrm>
          <a:off x="95250" y="838200"/>
          <a:ext cx="247110" cy="23532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1</a:t>
          </a:r>
          <a:endParaRPr lang="de-CH" sz="1800" b="1">
            <a:solidFill>
              <a:schemeClr val="accent5">
                <a:lumMod val="75000"/>
              </a:schemeClr>
            </a:solidFill>
          </a:endParaRPr>
        </a:p>
      </xdr:txBody>
    </xdr:sp>
    <xdr:clientData/>
  </xdr:twoCellAnchor>
  <xdr:twoCellAnchor>
    <xdr:from>
      <xdr:col>1</xdr:col>
      <xdr:colOff>0</xdr:colOff>
      <xdr:row>7</xdr:row>
      <xdr:rowOff>45334</xdr:rowOff>
    </xdr:from>
    <xdr:to>
      <xdr:col>1</xdr:col>
      <xdr:colOff>235904</xdr:colOff>
      <xdr:row>8</xdr:row>
      <xdr:rowOff>243169</xdr:rowOff>
    </xdr:to>
    <xdr:sp macro="" textlink="">
      <xdr:nvSpPr>
        <xdr:cNvPr id="5" name="Oval 2">
          <a:extLst>
            <a:ext uri="{FF2B5EF4-FFF2-40B4-BE49-F238E27FC236}">
              <a16:creationId xmlns:a16="http://schemas.microsoft.com/office/drawing/2014/main" id="{E692ADFC-FF67-48FE-B207-AE8B56CD237C}"/>
            </a:ext>
          </a:extLst>
        </xdr:cNvPr>
        <xdr:cNvSpPr/>
      </xdr:nvSpPr>
      <xdr:spPr>
        <a:xfrm>
          <a:off x="95250" y="1378834"/>
          <a:ext cx="235904" cy="25498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2</a:t>
          </a:r>
        </a:p>
      </xdr:txBody>
    </xdr:sp>
    <xdr:clientData/>
  </xdr:twoCellAnchor>
  <xdr:twoCellAnchor>
    <xdr:from>
      <xdr:col>1</xdr:col>
      <xdr:colOff>11786</xdr:colOff>
      <xdr:row>10</xdr:row>
      <xdr:rowOff>32504</xdr:rowOff>
    </xdr:from>
    <xdr:to>
      <xdr:col>1</xdr:col>
      <xdr:colOff>235902</xdr:colOff>
      <xdr:row>11</xdr:row>
      <xdr:rowOff>217395</xdr:rowOff>
    </xdr:to>
    <xdr:sp macro="" textlink="">
      <xdr:nvSpPr>
        <xdr:cNvPr id="6" name="Oval 7">
          <a:extLst>
            <a:ext uri="{FF2B5EF4-FFF2-40B4-BE49-F238E27FC236}">
              <a16:creationId xmlns:a16="http://schemas.microsoft.com/office/drawing/2014/main" id="{1AC0EB0B-58F3-4FAC-806D-29B70691582D}"/>
            </a:ext>
          </a:extLst>
        </xdr:cNvPr>
        <xdr:cNvSpPr/>
      </xdr:nvSpPr>
      <xdr:spPr>
        <a:xfrm>
          <a:off x="107036" y="1918454"/>
          <a:ext cx="224116" cy="242041"/>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3</a:t>
          </a:r>
        </a:p>
      </xdr:txBody>
    </xdr:sp>
    <xdr:clientData/>
  </xdr:twoCellAnchor>
  <xdr:twoCellAnchor>
    <xdr:from>
      <xdr:col>1</xdr:col>
      <xdr:colOff>0</xdr:colOff>
      <xdr:row>14</xdr:row>
      <xdr:rowOff>47625</xdr:rowOff>
    </xdr:from>
    <xdr:to>
      <xdr:col>1</xdr:col>
      <xdr:colOff>247110</xdr:colOff>
      <xdr:row>15</xdr:row>
      <xdr:rowOff>130550</xdr:rowOff>
    </xdr:to>
    <xdr:sp macro="" textlink="">
      <xdr:nvSpPr>
        <xdr:cNvPr id="13" name="Oval 1">
          <a:extLst>
            <a:ext uri="{FF2B5EF4-FFF2-40B4-BE49-F238E27FC236}">
              <a16:creationId xmlns:a16="http://schemas.microsoft.com/office/drawing/2014/main" id="{48E5EEE3-B14C-4C24-81CF-E6FC93885A9E}"/>
            </a:ext>
          </a:extLst>
        </xdr:cNvPr>
        <xdr:cNvSpPr/>
      </xdr:nvSpPr>
      <xdr:spPr>
        <a:xfrm>
          <a:off x="95250" y="2638425"/>
          <a:ext cx="247110" cy="23532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1</a:t>
          </a:r>
          <a:endParaRPr lang="de-CH" sz="1800" b="1">
            <a:solidFill>
              <a:schemeClr val="accent5">
                <a:lumMod val="75000"/>
              </a:schemeClr>
            </a:solidFill>
          </a:endParaRPr>
        </a:p>
      </xdr:txBody>
    </xdr:sp>
    <xdr:clientData/>
  </xdr:twoCellAnchor>
  <xdr:twoCellAnchor>
    <xdr:from>
      <xdr:col>0</xdr:col>
      <xdr:colOff>66675</xdr:colOff>
      <xdr:row>37</xdr:row>
      <xdr:rowOff>57150</xdr:rowOff>
    </xdr:from>
    <xdr:to>
      <xdr:col>1</xdr:col>
      <xdr:colOff>218535</xdr:colOff>
      <xdr:row>37</xdr:row>
      <xdr:rowOff>292475</xdr:rowOff>
    </xdr:to>
    <xdr:sp macro="" textlink="">
      <xdr:nvSpPr>
        <xdr:cNvPr id="14" name="Oval 1">
          <a:extLst>
            <a:ext uri="{FF2B5EF4-FFF2-40B4-BE49-F238E27FC236}">
              <a16:creationId xmlns:a16="http://schemas.microsoft.com/office/drawing/2014/main" id="{4C939E0B-3E46-469B-9287-84C871F0709E}"/>
            </a:ext>
          </a:extLst>
        </xdr:cNvPr>
        <xdr:cNvSpPr/>
      </xdr:nvSpPr>
      <xdr:spPr>
        <a:xfrm>
          <a:off x="66675" y="6877050"/>
          <a:ext cx="247110" cy="23532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1</a:t>
          </a:r>
          <a:endParaRPr lang="de-CH" sz="1800" b="1">
            <a:solidFill>
              <a:schemeClr val="accent5">
                <a:lumMod val="75000"/>
              </a:schemeClr>
            </a:solidFill>
          </a:endParaRPr>
        </a:p>
      </xdr:txBody>
    </xdr:sp>
    <xdr:clientData/>
  </xdr:twoCellAnchor>
  <xdr:twoCellAnchor>
    <xdr:from>
      <xdr:col>1</xdr:col>
      <xdr:colOff>0</xdr:colOff>
      <xdr:row>39</xdr:row>
      <xdr:rowOff>190500</xdr:rowOff>
    </xdr:from>
    <xdr:to>
      <xdr:col>1</xdr:col>
      <xdr:colOff>235904</xdr:colOff>
      <xdr:row>39</xdr:row>
      <xdr:rowOff>445485</xdr:rowOff>
    </xdr:to>
    <xdr:sp macro="" textlink="">
      <xdr:nvSpPr>
        <xdr:cNvPr id="15" name="Oval 2">
          <a:extLst>
            <a:ext uri="{FF2B5EF4-FFF2-40B4-BE49-F238E27FC236}">
              <a16:creationId xmlns:a16="http://schemas.microsoft.com/office/drawing/2014/main" id="{D58687C7-2165-47DB-94C0-D987D71E06F6}"/>
            </a:ext>
          </a:extLst>
        </xdr:cNvPr>
        <xdr:cNvSpPr/>
      </xdr:nvSpPr>
      <xdr:spPr>
        <a:xfrm>
          <a:off x="95250" y="7858125"/>
          <a:ext cx="235904" cy="25498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2</a:t>
          </a:r>
        </a:p>
      </xdr:txBody>
    </xdr:sp>
    <xdr:clientData/>
  </xdr:twoCellAnchor>
  <xdr:twoCellAnchor>
    <xdr:from>
      <xdr:col>11</xdr:col>
      <xdr:colOff>342900</xdr:colOff>
      <xdr:row>14</xdr:row>
      <xdr:rowOff>26284</xdr:rowOff>
    </xdr:from>
    <xdr:to>
      <xdr:col>11</xdr:col>
      <xdr:colOff>578804</xdr:colOff>
      <xdr:row>15</xdr:row>
      <xdr:rowOff>128869</xdr:rowOff>
    </xdr:to>
    <xdr:sp macro="" textlink="">
      <xdr:nvSpPr>
        <xdr:cNvPr id="16" name="Oval 2">
          <a:extLst>
            <a:ext uri="{FF2B5EF4-FFF2-40B4-BE49-F238E27FC236}">
              <a16:creationId xmlns:a16="http://schemas.microsoft.com/office/drawing/2014/main" id="{575F695C-E080-49DC-ADB4-44A8BDDFC8CF}"/>
            </a:ext>
          </a:extLst>
        </xdr:cNvPr>
        <xdr:cNvSpPr/>
      </xdr:nvSpPr>
      <xdr:spPr>
        <a:xfrm>
          <a:off x="8505825" y="2617084"/>
          <a:ext cx="235904" cy="254985"/>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904875</xdr:colOff>
      <xdr:row>21</xdr:row>
      <xdr:rowOff>123825</xdr:rowOff>
    </xdr:from>
    <xdr:to>
      <xdr:col>11</xdr:col>
      <xdr:colOff>166966</xdr:colOff>
      <xdr:row>22</xdr:row>
      <xdr:rowOff>232516</xdr:rowOff>
    </xdr:to>
    <xdr:sp macro="" textlink="">
      <xdr:nvSpPr>
        <xdr:cNvPr id="3" name="Oval 7">
          <a:extLst>
            <a:ext uri="{FF2B5EF4-FFF2-40B4-BE49-F238E27FC236}">
              <a16:creationId xmlns:a16="http://schemas.microsoft.com/office/drawing/2014/main" id="{62CC12D4-BEE1-40C2-A0D1-50BE85F2EA12}"/>
            </a:ext>
          </a:extLst>
        </xdr:cNvPr>
        <xdr:cNvSpPr/>
      </xdr:nvSpPr>
      <xdr:spPr>
        <a:xfrm>
          <a:off x="13077825" y="4105275"/>
          <a:ext cx="224116" cy="242041"/>
        </a:xfrm>
        <a:prstGeom prst="ellipse">
          <a:avLst/>
        </a:prstGeom>
        <a:solidFill>
          <a:srgbClr val="FFCFC9"/>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bg1"/>
        </a:fontRef>
      </xdr:style>
      <xdr:txBody>
        <a:bodyPr vertOverflow="clip" horzOverflow="clip" rtlCol="0" anchor="ctr"/>
        <a:lstStyle/>
        <a:p>
          <a:pPr algn="ctr"/>
          <a:r>
            <a:rPr lang="de-CH" sz="1800" b="0" cap="none" spc="0">
              <a:ln w="0"/>
              <a:solidFill>
                <a:schemeClr val="tx1"/>
              </a:solidFill>
              <a:effectLst>
                <a:outerShdw blurRad="38100" dist="19050" dir="2700000" algn="tl" rotWithShape="0">
                  <a:schemeClr val="dk1">
                    <a:alpha val="40000"/>
                  </a:schemeClr>
                </a:outerShdw>
              </a:effectLst>
            </a:rPr>
            <a:t>3</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9525</xdr:colOff>
      <xdr:row>75</xdr:row>
      <xdr:rowOff>104775</xdr:rowOff>
    </xdr:from>
    <xdr:ext cx="4743450" cy="923925"/>
    <xdr:sp macro="" textlink="">
      <xdr:nvSpPr>
        <xdr:cNvPr id="12" name="Shape 12">
          <a:extLst>
            <a:ext uri="{FF2B5EF4-FFF2-40B4-BE49-F238E27FC236}">
              <a16:creationId xmlns:a16="http://schemas.microsoft.com/office/drawing/2014/main" id="{00000000-0008-0000-0700-00000C000000}"/>
            </a:ext>
          </a:extLst>
        </xdr:cNvPr>
        <xdr:cNvSpPr/>
      </xdr:nvSpPr>
      <xdr:spPr>
        <a:xfrm>
          <a:off x="9591675" y="13716000"/>
          <a:ext cx="4743450" cy="923925"/>
        </a:xfrm>
        <a:prstGeom prst="rect">
          <a:avLst/>
        </a:prstGeom>
        <a:solidFill>
          <a:srgbClr val="7F7F7F"/>
        </a:solidFill>
        <a:ln w="28575" cap="flat" cmpd="sng">
          <a:solidFill>
            <a:srgbClr val="FEF9C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chemeClr val="lt1"/>
              </a:solidFill>
              <a:latin typeface="Arial"/>
              <a:ea typeface="Arial"/>
              <a:cs typeface="Arial"/>
              <a:sym typeface="Arial"/>
            </a:rPr>
            <a:t>Please briefly explain the key rationale of your assumed prices and volumes per product in tab "B17_Key Assumptions". </a:t>
          </a:r>
          <a:endParaRPr sz="1100" b="1">
            <a:solidFill>
              <a:schemeClr val="lt1"/>
            </a:solidFill>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0</xdr:rowOff>
    </xdr:from>
    <xdr:ext cx="600075" cy="657225"/>
    <xdr:sp macro="" textlink="">
      <xdr:nvSpPr>
        <xdr:cNvPr id="13" name="Shape 13">
          <a:extLst>
            <a:ext uri="{FF2B5EF4-FFF2-40B4-BE49-F238E27FC236}">
              <a16:creationId xmlns:a16="http://schemas.microsoft.com/office/drawing/2014/main" id="{00000000-0008-0000-0B00-00000D000000}"/>
            </a:ext>
          </a:extLst>
        </xdr:cNvPr>
        <xdr:cNvSpPr/>
      </xdr:nvSpPr>
      <xdr:spPr>
        <a:xfrm>
          <a:off x="5050725" y="3456150"/>
          <a:ext cx="590550" cy="647700"/>
        </a:xfrm>
        <a:prstGeom prst="rect">
          <a:avLst/>
        </a:prstGeom>
        <a:solidFill>
          <a:srgbClr val="FF8675"/>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9</xdr:row>
      <xdr:rowOff>0</xdr:rowOff>
    </xdr:from>
    <xdr:ext cx="600075" cy="685800"/>
    <xdr:sp macro="" textlink="">
      <xdr:nvSpPr>
        <xdr:cNvPr id="14" name="Shape 14">
          <a:extLst>
            <a:ext uri="{FF2B5EF4-FFF2-40B4-BE49-F238E27FC236}">
              <a16:creationId xmlns:a16="http://schemas.microsoft.com/office/drawing/2014/main" id="{00000000-0008-0000-0B00-00000E000000}"/>
            </a:ext>
          </a:extLst>
        </xdr:cNvPr>
        <xdr:cNvSpPr/>
      </xdr:nvSpPr>
      <xdr:spPr>
        <a:xfrm>
          <a:off x="5050725" y="3441863"/>
          <a:ext cx="590550" cy="676275"/>
        </a:xfrm>
        <a:prstGeom prst="rect">
          <a:avLst/>
        </a:prstGeom>
        <a:solidFill>
          <a:srgbClr val="07F7D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13</xdr:row>
      <xdr:rowOff>28575</xdr:rowOff>
    </xdr:from>
    <xdr:ext cx="590550" cy="666750"/>
    <xdr:sp macro="" textlink="">
      <xdr:nvSpPr>
        <xdr:cNvPr id="15" name="Shape 15">
          <a:extLst>
            <a:ext uri="{FF2B5EF4-FFF2-40B4-BE49-F238E27FC236}">
              <a16:creationId xmlns:a16="http://schemas.microsoft.com/office/drawing/2014/main" id="{00000000-0008-0000-0B00-00000F000000}"/>
            </a:ext>
          </a:extLst>
        </xdr:cNvPr>
        <xdr:cNvSpPr/>
      </xdr:nvSpPr>
      <xdr:spPr>
        <a:xfrm>
          <a:off x="5055488" y="3451388"/>
          <a:ext cx="581025" cy="657225"/>
        </a:xfrm>
        <a:prstGeom prst="rect">
          <a:avLst/>
        </a:prstGeom>
        <a:solidFill>
          <a:srgbClr val="B0BAEB"/>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16</xdr:row>
      <xdr:rowOff>142875</xdr:rowOff>
    </xdr:from>
    <xdr:ext cx="590550" cy="685800"/>
    <xdr:sp macro="" textlink="">
      <xdr:nvSpPr>
        <xdr:cNvPr id="16" name="Shape 16">
          <a:extLst>
            <a:ext uri="{FF2B5EF4-FFF2-40B4-BE49-F238E27FC236}">
              <a16:creationId xmlns:a16="http://schemas.microsoft.com/office/drawing/2014/main" id="{00000000-0008-0000-0B00-000010000000}"/>
            </a:ext>
          </a:extLst>
        </xdr:cNvPr>
        <xdr:cNvSpPr/>
      </xdr:nvSpPr>
      <xdr:spPr>
        <a:xfrm>
          <a:off x="5055488" y="3441863"/>
          <a:ext cx="581025" cy="676275"/>
        </a:xfrm>
        <a:prstGeom prst="rect">
          <a:avLst/>
        </a:prstGeom>
        <a:solidFill>
          <a:srgbClr val="FCE300"/>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21</xdr:row>
      <xdr:rowOff>47625</xdr:rowOff>
    </xdr:from>
    <xdr:ext cx="590550" cy="657225"/>
    <xdr:sp macro="" textlink="">
      <xdr:nvSpPr>
        <xdr:cNvPr id="17" name="Shape 17">
          <a:extLst>
            <a:ext uri="{FF2B5EF4-FFF2-40B4-BE49-F238E27FC236}">
              <a16:creationId xmlns:a16="http://schemas.microsoft.com/office/drawing/2014/main" id="{00000000-0008-0000-0B00-000011000000}"/>
            </a:ext>
          </a:extLst>
        </xdr:cNvPr>
        <xdr:cNvSpPr/>
      </xdr:nvSpPr>
      <xdr:spPr>
        <a:xfrm>
          <a:off x="5055488" y="3456150"/>
          <a:ext cx="581025" cy="647700"/>
        </a:xfrm>
        <a:prstGeom prst="rect">
          <a:avLst/>
        </a:prstGeom>
        <a:solidFill>
          <a:srgbClr val="383B42"/>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25</xdr:row>
      <xdr:rowOff>0</xdr:rowOff>
    </xdr:from>
    <xdr:ext cx="590550" cy="666750"/>
    <xdr:sp macro="" textlink="">
      <xdr:nvSpPr>
        <xdr:cNvPr id="18" name="Shape 18">
          <a:extLst>
            <a:ext uri="{FF2B5EF4-FFF2-40B4-BE49-F238E27FC236}">
              <a16:creationId xmlns:a16="http://schemas.microsoft.com/office/drawing/2014/main" id="{00000000-0008-0000-0B00-000012000000}"/>
            </a:ext>
          </a:extLst>
        </xdr:cNvPr>
        <xdr:cNvSpPr/>
      </xdr:nvSpPr>
      <xdr:spPr>
        <a:xfrm>
          <a:off x="5055488" y="3451388"/>
          <a:ext cx="581025" cy="657225"/>
        </a:xfrm>
        <a:prstGeom prst="rect">
          <a:avLst/>
        </a:prstGeom>
        <a:solidFill>
          <a:srgbClr val="6B6C7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oneCellAnchor>
    <xdr:from>
      <xdr:col>1</xdr:col>
      <xdr:colOff>0</xdr:colOff>
      <xdr:row>29</xdr:row>
      <xdr:rowOff>0</xdr:rowOff>
    </xdr:from>
    <xdr:ext cx="590550" cy="657225"/>
    <xdr:sp macro="" textlink="">
      <xdr:nvSpPr>
        <xdr:cNvPr id="19" name="Shape 19">
          <a:extLst>
            <a:ext uri="{FF2B5EF4-FFF2-40B4-BE49-F238E27FC236}">
              <a16:creationId xmlns:a16="http://schemas.microsoft.com/office/drawing/2014/main" id="{00000000-0008-0000-0B00-000013000000}"/>
            </a:ext>
          </a:extLst>
        </xdr:cNvPr>
        <xdr:cNvSpPr/>
      </xdr:nvSpPr>
      <xdr:spPr>
        <a:xfrm>
          <a:off x="5055488" y="3456150"/>
          <a:ext cx="581025" cy="647700"/>
        </a:xfrm>
        <a:prstGeom prst="rect">
          <a:avLst/>
        </a:prstGeom>
        <a:solidFill>
          <a:srgbClr val="B0B0B2"/>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200">
            <a:solidFill>
              <a:schemeClr val="dk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eco.admin.ch/seco/en/home/Aussenwirtschaftspolitik_Wirtschaftliche_Zusammenarbeit/Wirtschaftsbeziehungen/exportkontrollen-und-sanktionen/sanktionen-embargos/sanktionsmassnahmen/suche_sanktionsadressaten.html" TargetMode="External"/><Relationship Id="rId1" Type="http://schemas.openxmlformats.org/officeDocument/2006/relationships/hyperlink" Target="https://www.seco.admin.ch/seco/en/home/Aussenwirtschaftspolitik_Wirtschaftliche_Zusammenarbeit/Wirtschaftsbeziehungen/exportkontrollen-und-sanktionen/sanktionen-embargos/sanktionsmassnahmen/suche_sanktionsadressaten.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showGridLines="0" workbookViewId="0">
      <pane ySplit="1" topLeftCell="A2" activePane="bottomLeft" state="frozen"/>
      <selection pane="bottomLeft" activeCell="K17" sqref="K17"/>
    </sheetView>
  </sheetViews>
  <sheetFormatPr baseColWidth="10" defaultColWidth="12.625" defaultRowHeight="15" customHeight="1" x14ac:dyDescent="0.2"/>
  <cols>
    <col min="1" max="1" width="3" customWidth="1"/>
    <col min="2" max="2" width="6" customWidth="1"/>
    <col min="3" max="3" width="80.125" customWidth="1"/>
    <col min="4" max="4" width="4.75" customWidth="1"/>
    <col min="5" max="23" width="11" customWidth="1"/>
    <col min="24" max="26" width="14.375" customWidth="1"/>
  </cols>
  <sheetData>
    <row r="1" spans="1:23" ht="12" customHeight="1" x14ac:dyDescent="0.2">
      <c r="A1" s="1"/>
      <c r="B1" s="2"/>
      <c r="C1" s="1"/>
      <c r="D1" s="1"/>
      <c r="E1" s="1"/>
      <c r="F1" s="1"/>
      <c r="G1" s="1"/>
      <c r="H1" s="1"/>
      <c r="I1" s="1"/>
      <c r="J1" s="1"/>
      <c r="K1" s="1"/>
      <c r="L1" s="1"/>
      <c r="M1" s="1"/>
      <c r="N1" s="1"/>
      <c r="O1" s="1"/>
      <c r="P1" s="1"/>
      <c r="Q1" s="1"/>
      <c r="R1" s="1"/>
      <c r="S1" s="1"/>
      <c r="T1" s="1"/>
      <c r="U1" s="1"/>
      <c r="V1" s="1"/>
      <c r="W1" s="1"/>
    </row>
    <row r="2" spans="1:23" ht="19.5" customHeight="1" x14ac:dyDescent="0.3">
      <c r="A2" s="1"/>
      <c r="B2" s="3" t="s">
        <v>0</v>
      </c>
      <c r="C2" s="4"/>
      <c r="D2" s="1"/>
      <c r="E2" s="1"/>
      <c r="F2" s="1"/>
      <c r="G2" s="1"/>
      <c r="H2" s="1"/>
      <c r="I2" s="1"/>
      <c r="J2" s="1"/>
      <c r="K2" s="1"/>
      <c r="L2" s="1"/>
      <c r="M2" s="1"/>
      <c r="N2" s="1"/>
      <c r="O2" s="1"/>
      <c r="P2" s="1"/>
      <c r="Q2" s="1"/>
      <c r="R2" s="1"/>
      <c r="S2" s="1"/>
      <c r="T2" s="1"/>
      <c r="U2" s="1"/>
      <c r="V2" s="1"/>
      <c r="W2" s="1"/>
    </row>
    <row r="3" spans="1:23" ht="12.75" customHeight="1" x14ac:dyDescent="0.2">
      <c r="A3" s="1"/>
      <c r="B3" s="5"/>
      <c r="C3" s="4"/>
      <c r="D3" s="1"/>
      <c r="E3" s="1"/>
      <c r="F3" s="1"/>
      <c r="G3" s="1"/>
      <c r="H3" s="1"/>
      <c r="I3" s="1"/>
      <c r="J3" s="1"/>
      <c r="K3" s="1"/>
      <c r="L3" s="1"/>
      <c r="M3" s="1"/>
      <c r="N3" s="1"/>
      <c r="O3" s="1"/>
      <c r="P3" s="1"/>
      <c r="Q3" s="1"/>
      <c r="R3" s="1"/>
      <c r="S3" s="1"/>
      <c r="T3" s="1"/>
      <c r="U3" s="1"/>
      <c r="V3" s="1"/>
      <c r="W3" s="1"/>
    </row>
    <row r="4" spans="1:23" ht="12" customHeight="1" x14ac:dyDescent="0.2">
      <c r="A4" s="6"/>
      <c r="B4" s="7" t="s">
        <v>1</v>
      </c>
      <c r="C4" s="8" t="s">
        <v>2</v>
      </c>
      <c r="D4" s="6"/>
      <c r="E4" s="6"/>
      <c r="F4" s="6"/>
      <c r="G4" s="6"/>
      <c r="H4" s="6"/>
      <c r="I4" s="6"/>
      <c r="J4" s="6"/>
      <c r="K4" s="6"/>
      <c r="L4" s="6"/>
      <c r="M4" s="6"/>
      <c r="N4" s="6"/>
      <c r="O4" s="6"/>
      <c r="P4" s="6"/>
      <c r="Q4" s="6"/>
      <c r="R4" s="6"/>
      <c r="S4" s="6"/>
      <c r="T4" s="6"/>
      <c r="U4" s="6"/>
      <c r="V4" s="6"/>
      <c r="W4" s="6"/>
    </row>
    <row r="5" spans="1:23" ht="12" customHeight="1" x14ac:dyDescent="0.2">
      <c r="A5" s="6"/>
      <c r="B5" s="5"/>
      <c r="C5" s="1" t="s">
        <v>3</v>
      </c>
      <c r="D5" s="6"/>
      <c r="E5" s="6"/>
      <c r="F5" s="6"/>
      <c r="G5" s="6"/>
      <c r="H5" s="6"/>
      <c r="I5" s="6"/>
      <c r="J5" s="6"/>
      <c r="K5" s="6"/>
      <c r="L5" s="6"/>
      <c r="M5" s="6"/>
      <c r="N5" s="6"/>
      <c r="O5" s="6"/>
      <c r="P5" s="6"/>
      <c r="Q5" s="6"/>
      <c r="R5" s="6"/>
      <c r="S5" s="6"/>
      <c r="T5" s="6"/>
      <c r="U5" s="6"/>
      <c r="V5" s="6"/>
      <c r="W5" s="6"/>
    </row>
    <row r="6" spans="1:23" ht="12" customHeight="1" x14ac:dyDescent="0.2">
      <c r="A6" s="9"/>
      <c r="B6" s="247"/>
      <c r="C6" s="248"/>
      <c r="D6" s="9"/>
      <c r="E6" s="9"/>
      <c r="F6" s="9"/>
      <c r="G6" s="9"/>
      <c r="H6" s="9"/>
      <c r="I6" s="9"/>
      <c r="J6" s="9"/>
      <c r="K6" s="9"/>
      <c r="L6" s="9"/>
      <c r="M6" s="9"/>
      <c r="N6" s="9"/>
      <c r="O6" s="9"/>
      <c r="P6" s="9"/>
      <c r="Q6" s="9"/>
      <c r="R6" s="9"/>
      <c r="S6" s="9"/>
      <c r="T6" s="9"/>
      <c r="U6" s="9"/>
      <c r="V6" s="9"/>
      <c r="W6" s="9"/>
    </row>
    <row r="7" spans="1:23" ht="12" customHeight="1" x14ac:dyDescent="0.2">
      <c r="A7" s="9"/>
      <c r="B7" s="7" t="s">
        <v>4</v>
      </c>
      <c r="C7" s="11" t="s">
        <v>5</v>
      </c>
      <c r="D7" s="12"/>
      <c r="E7" s="9"/>
      <c r="F7" s="9"/>
      <c r="G7" s="9"/>
      <c r="H7" s="9"/>
      <c r="I7" s="9"/>
      <c r="J7" s="9"/>
      <c r="K7" s="9"/>
      <c r="L7" s="9"/>
      <c r="M7" s="9"/>
      <c r="N7" s="9"/>
      <c r="O7" s="9"/>
      <c r="P7" s="9"/>
      <c r="Q7" s="9"/>
      <c r="R7" s="9"/>
      <c r="S7" s="9"/>
      <c r="T7" s="9"/>
      <c r="U7" s="9"/>
      <c r="V7" s="9"/>
      <c r="W7" s="9"/>
    </row>
    <row r="8" spans="1:23" ht="12" customHeight="1" x14ac:dyDescent="0.2">
      <c r="A8" s="1"/>
      <c r="B8" s="13"/>
      <c r="C8" s="13"/>
      <c r="D8" s="14"/>
      <c r="E8" s="1"/>
      <c r="F8" s="1"/>
      <c r="G8" s="1"/>
      <c r="H8" s="1"/>
      <c r="I8" s="1"/>
      <c r="J8" s="1"/>
      <c r="K8" s="1"/>
      <c r="L8" s="1"/>
      <c r="M8" s="1"/>
      <c r="N8" s="1"/>
      <c r="O8" s="1"/>
      <c r="P8" s="1"/>
      <c r="Q8" s="1"/>
      <c r="R8" s="1"/>
      <c r="S8" s="1"/>
      <c r="T8" s="1"/>
      <c r="U8" s="1"/>
      <c r="V8" s="1"/>
      <c r="W8" s="1"/>
    </row>
    <row r="9" spans="1:23" ht="12" customHeight="1" x14ac:dyDescent="0.2">
      <c r="A9" s="1"/>
      <c r="B9" s="5" t="s">
        <v>6</v>
      </c>
      <c r="C9" s="15" t="s">
        <v>7</v>
      </c>
      <c r="D9" s="14"/>
      <c r="E9" s="1"/>
      <c r="F9" s="1"/>
      <c r="G9" s="1"/>
      <c r="H9" s="1"/>
      <c r="I9" s="1"/>
      <c r="J9" s="1"/>
      <c r="K9" s="1"/>
      <c r="L9" s="1"/>
      <c r="M9" s="1"/>
      <c r="N9" s="1"/>
      <c r="O9" s="1"/>
      <c r="P9" s="1"/>
      <c r="Q9" s="1"/>
      <c r="R9" s="1"/>
      <c r="S9" s="1"/>
      <c r="T9" s="1"/>
      <c r="U9" s="1"/>
      <c r="V9" s="1"/>
      <c r="W9" s="1"/>
    </row>
    <row r="10" spans="1:23" ht="12" customHeight="1" x14ac:dyDescent="0.2">
      <c r="A10" s="1"/>
      <c r="B10" s="2"/>
      <c r="C10" s="1"/>
      <c r="D10" s="1"/>
      <c r="E10" s="1"/>
      <c r="F10" s="1"/>
      <c r="G10" s="1"/>
      <c r="H10" s="1"/>
      <c r="I10" s="1"/>
      <c r="J10" s="1"/>
      <c r="K10" s="1"/>
      <c r="L10" s="1"/>
      <c r="M10" s="1"/>
      <c r="N10" s="1"/>
      <c r="O10" s="1"/>
      <c r="P10" s="1"/>
      <c r="Q10" s="1"/>
      <c r="R10" s="1"/>
      <c r="S10" s="1"/>
      <c r="T10" s="1"/>
      <c r="U10" s="1"/>
      <c r="V10" s="1"/>
      <c r="W10" s="1"/>
    </row>
    <row r="11" spans="1:23" ht="12" customHeight="1" x14ac:dyDescent="0.2">
      <c r="A11" s="1"/>
      <c r="B11" s="16"/>
      <c r="C11" s="17" t="s">
        <v>8</v>
      </c>
      <c r="D11" s="14"/>
      <c r="E11" s="1"/>
      <c r="F11" s="1"/>
      <c r="G11" s="1"/>
      <c r="H11" s="1"/>
      <c r="I11" s="1"/>
      <c r="J11" s="1"/>
      <c r="K11" s="1"/>
      <c r="L11" s="1"/>
      <c r="M11" s="1"/>
      <c r="N11" s="1"/>
      <c r="O11" s="1"/>
      <c r="P11" s="1"/>
      <c r="Q11" s="1"/>
      <c r="R11" s="1"/>
      <c r="S11" s="1"/>
      <c r="T11" s="1"/>
      <c r="U11" s="1"/>
      <c r="V11" s="1"/>
      <c r="W11" s="1"/>
    </row>
    <row r="12" spans="1:23" ht="12" customHeight="1" x14ac:dyDescent="0.2">
      <c r="A12" s="1"/>
      <c r="B12" s="18">
        <v>1</v>
      </c>
      <c r="C12" s="19" t="s">
        <v>9</v>
      </c>
      <c r="D12" s="13"/>
      <c r="E12" s="1"/>
      <c r="F12" s="1"/>
      <c r="G12" s="1"/>
      <c r="H12" s="1"/>
      <c r="I12" s="1"/>
      <c r="J12" s="1"/>
      <c r="K12" s="1"/>
      <c r="L12" s="1"/>
      <c r="M12" s="1"/>
      <c r="N12" s="1"/>
      <c r="O12" s="1"/>
      <c r="P12" s="1"/>
      <c r="Q12" s="1"/>
      <c r="R12" s="1"/>
      <c r="S12" s="1"/>
      <c r="T12" s="1"/>
      <c r="U12" s="1"/>
      <c r="V12" s="1"/>
      <c r="W12" s="1"/>
    </row>
    <row r="13" spans="1:23" ht="12" customHeight="1" x14ac:dyDescent="0.2">
      <c r="A13" s="1"/>
      <c r="B13" s="18">
        <v>2</v>
      </c>
      <c r="C13" s="19" t="s">
        <v>10</v>
      </c>
      <c r="D13" s="13"/>
      <c r="E13" s="1"/>
      <c r="F13" s="1"/>
      <c r="G13" s="1"/>
      <c r="H13" s="1"/>
      <c r="I13" s="1"/>
      <c r="J13" s="1"/>
      <c r="K13" s="1"/>
      <c r="L13" s="1"/>
      <c r="M13" s="1"/>
      <c r="N13" s="1"/>
      <c r="O13" s="1"/>
      <c r="P13" s="1"/>
      <c r="Q13" s="1"/>
      <c r="R13" s="1"/>
      <c r="S13" s="1"/>
      <c r="T13" s="1"/>
      <c r="U13" s="1"/>
      <c r="V13" s="1"/>
      <c r="W13" s="1"/>
    </row>
    <row r="14" spans="1:23" ht="12" customHeight="1" x14ac:dyDescent="0.2">
      <c r="A14" s="1"/>
      <c r="B14" s="18">
        <v>3</v>
      </c>
      <c r="C14" s="19" t="s">
        <v>11</v>
      </c>
      <c r="D14" s="13"/>
      <c r="E14" s="1"/>
      <c r="F14" s="1"/>
      <c r="G14" s="1"/>
      <c r="H14" s="1"/>
      <c r="I14" s="1"/>
      <c r="J14" s="1"/>
      <c r="K14" s="1"/>
      <c r="L14" s="1"/>
      <c r="M14" s="1"/>
      <c r="N14" s="1"/>
      <c r="O14" s="1"/>
      <c r="P14" s="1"/>
      <c r="Q14" s="1"/>
      <c r="R14" s="1"/>
      <c r="S14" s="1"/>
      <c r="T14" s="1"/>
      <c r="U14" s="1"/>
      <c r="V14" s="1"/>
      <c r="W14" s="1"/>
    </row>
    <row r="15" spans="1:23" ht="12" customHeight="1" x14ac:dyDescent="0.2">
      <c r="A15" s="1"/>
      <c r="B15" s="18">
        <v>4</v>
      </c>
      <c r="C15" s="19" t="s">
        <v>12</v>
      </c>
      <c r="D15" s="13"/>
      <c r="E15" s="1"/>
      <c r="F15" s="1"/>
      <c r="G15" s="1"/>
      <c r="H15" s="1"/>
      <c r="I15" s="1"/>
      <c r="J15" s="1"/>
      <c r="K15" s="1"/>
      <c r="L15" s="1"/>
      <c r="M15" s="1"/>
      <c r="N15" s="1"/>
      <c r="O15" s="1"/>
      <c r="P15" s="1"/>
      <c r="Q15" s="1"/>
      <c r="R15" s="1"/>
      <c r="S15" s="1"/>
      <c r="T15" s="1"/>
      <c r="U15" s="1"/>
      <c r="V15" s="1"/>
      <c r="W15" s="1"/>
    </row>
    <row r="16" spans="1:23" ht="12" customHeight="1" x14ac:dyDescent="0.2">
      <c r="A16" s="1"/>
      <c r="B16" s="18">
        <v>5</v>
      </c>
      <c r="C16" s="19" t="s">
        <v>13</v>
      </c>
      <c r="D16" s="13"/>
      <c r="E16" s="1"/>
      <c r="F16" s="1"/>
      <c r="G16" s="1"/>
      <c r="H16" s="1"/>
      <c r="I16" s="1"/>
      <c r="J16" s="1"/>
      <c r="K16" s="1"/>
      <c r="L16" s="1"/>
      <c r="M16" s="1"/>
      <c r="N16" s="1"/>
      <c r="O16" s="1"/>
      <c r="P16" s="1"/>
      <c r="Q16" s="1"/>
      <c r="R16" s="1"/>
      <c r="S16" s="1"/>
      <c r="T16" s="1"/>
      <c r="U16" s="1"/>
      <c r="V16" s="1"/>
      <c r="W16" s="1"/>
    </row>
    <row r="17" spans="1:23" ht="12" customHeight="1" x14ac:dyDescent="0.2">
      <c r="A17" s="1"/>
      <c r="B17" s="18">
        <v>6</v>
      </c>
      <c r="C17" s="19" t="s">
        <v>14</v>
      </c>
      <c r="D17" s="13"/>
      <c r="E17" s="1"/>
      <c r="F17" s="1"/>
      <c r="G17" s="1"/>
      <c r="H17" s="1"/>
      <c r="I17" s="1"/>
      <c r="J17" s="1"/>
      <c r="K17" s="1"/>
      <c r="L17" s="1"/>
      <c r="M17" s="1"/>
      <c r="N17" s="1"/>
      <c r="O17" s="1"/>
      <c r="P17" s="1"/>
      <c r="Q17" s="1"/>
      <c r="R17" s="1"/>
      <c r="S17" s="1"/>
      <c r="T17" s="1"/>
      <c r="U17" s="1"/>
      <c r="V17" s="1"/>
      <c r="W17" s="1"/>
    </row>
    <row r="18" spans="1:23" ht="12" customHeight="1" x14ac:dyDescent="0.2">
      <c r="A18" s="1"/>
      <c r="B18" s="18">
        <v>7</v>
      </c>
      <c r="C18" s="19" t="s">
        <v>15</v>
      </c>
      <c r="D18" s="13"/>
      <c r="E18" s="1"/>
      <c r="F18" s="1"/>
      <c r="G18" s="1"/>
      <c r="H18" s="1"/>
      <c r="I18" s="1"/>
      <c r="J18" s="1"/>
      <c r="K18" s="1"/>
      <c r="L18" s="1"/>
      <c r="M18" s="1"/>
      <c r="N18" s="1"/>
      <c r="O18" s="1"/>
      <c r="P18" s="1"/>
      <c r="Q18" s="1"/>
      <c r="R18" s="1"/>
      <c r="S18" s="1"/>
      <c r="T18" s="1"/>
      <c r="U18" s="1"/>
      <c r="V18" s="1"/>
      <c r="W18" s="1"/>
    </row>
    <row r="19" spans="1:23" ht="12" customHeight="1" x14ac:dyDescent="0.2">
      <c r="A19" s="1"/>
      <c r="B19" s="18">
        <v>8</v>
      </c>
      <c r="C19" s="19" t="s">
        <v>16</v>
      </c>
      <c r="D19" s="13"/>
      <c r="E19" s="1"/>
      <c r="F19" s="1"/>
      <c r="G19" s="1"/>
      <c r="H19" s="1"/>
      <c r="I19" s="1"/>
      <c r="J19" s="1"/>
      <c r="K19" s="1"/>
      <c r="L19" s="1"/>
      <c r="M19" s="1"/>
      <c r="N19" s="1"/>
      <c r="O19" s="1"/>
      <c r="P19" s="1"/>
      <c r="Q19" s="1"/>
      <c r="R19" s="1"/>
      <c r="S19" s="1"/>
      <c r="T19" s="1"/>
      <c r="U19" s="1"/>
      <c r="V19" s="1"/>
      <c r="W19" s="1"/>
    </row>
    <row r="20" spans="1:23" ht="12" customHeight="1" x14ac:dyDescent="0.2">
      <c r="A20" s="1"/>
      <c r="B20" s="2"/>
      <c r="C20" s="1"/>
      <c r="D20" s="1"/>
      <c r="E20" s="1"/>
      <c r="F20" s="1"/>
      <c r="G20" s="1"/>
      <c r="H20" s="1"/>
      <c r="I20" s="1"/>
      <c r="J20" s="1"/>
      <c r="K20" s="1"/>
      <c r="L20" s="1"/>
      <c r="M20" s="1"/>
      <c r="N20" s="1"/>
      <c r="O20" s="1"/>
      <c r="P20" s="1"/>
      <c r="Q20" s="1"/>
      <c r="R20" s="1"/>
      <c r="S20" s="1"/>
      <c r="T20" s="1"/>
      <c r="U20" s="1"/>
      <c r="V20" s="1"/>
      <c r="W20" s="1"/>
    </row>
    <row r="21" spans="1:23" ht="12" customHeight="1" x14ac:dyDescent="0.2">
      <c r="A21" s="1"/>
      <c r="B21" s="7" t="s">
        <v>17</v>
      </c>
      <c r="C21" s="20" t="s">
        <v>18</v>
      </c>
      <c r="D21" s="1"/>
      <c r="E21" s="1"/>
      <c r="F21" s="1"/>
      <c r="G21" s="1"/>
      <c r="H21" s="1"/>
      <c r="I21" s="1"/>
      <c r="J21" s="1"/>
      <c r="K21" s="1"/>
      <c r="L21" s="1"/>
      <c r="M21" s="1"/>
      <c r="N21" s="1"/>
      <c r="O21" s="1"/>
      <c r="P21" s="1"/>
      <c r="Q21" s="1"/>
      <c r="R21" s="1"/>
      <c r="S21" s="1"/>
      <c r="T21" s="1"/>
      <c r="U21" s="1"/>
      <c r="V21" s="1"/>
      <c r="W21" s="1"/>
    </row>
    <row r="22" spans="1:23" ht="12" customHeight="1" x14ac:dyDescent="0.2">
      <c r="A22" s="1"/>
      <c r="B22" s="2"/>
      <c r="C22" s="1"/>
      <c r="D22" s="1"/>
      <c r="E22" s="1"/>
      <c r="F22" s="1"/>
      <c r="G22" s="1"/>
      <c r="H22" s="1"/>
      <c r="I22" s="1"/>
      <c r="J22" s="1"/>
      <c r="K22" s="1"/>
      <c r="L22" s="1"/>
      <c r="M22" s="1"/>
      <c r="N22" s="1"/>
      <c r="O22" s="1"/>
      <c r="P22" s="1"/>
      <c r="Q22" s="1"/>
      <c r="R22" s="1"/>
      <c r="S22" s="1"/>
      <c r="T22" s="1"/>
      <c r="U22" s="1"/>
      <c r="V22" s="1"/>
      <c r="W22" s="1"/>
    </row>
    <row r="23" spans="1:23" ht="12" customHeight="1" x14ac:dyDescent="0.2">
      <c r="A23" s="1"/>
      <c r="B23" s="21"/>
      <c r="C23" s="191" t="s">
        <v>8</v>
      </c>
      <c r="D23" s="1"/>
      <c r="E23" s="1"/>
      <c r="F23" s="1"/>
      <c r="G23" s="1"/>
      <c r="H23" s="1"/>
      <c r="I23" s="1"/>
      <c r="J23" s="1"/>
      <c r="K23" s="1"/>
      <c r="L23" s="1"/>
      <c r="M23" s="1"/>
      <c r="N23" s="1"/>
      <c r="O23" s="1"/>
      <c r="P23" s="1"/>
      <c r="Q23" s="1"/>
      <c r="R23" s="1"/>
      <c r="S23" s="1"/>
      <c r="T23" s="1"/>
      <c r="U23" s="1"/>
      <c r="V23" s="1"/>
      <c r="W23" s="1"/>
    </row>
    <row r="24" spans="1:23" ht="12" customHeight="1" x14ac:dyDescent="0.2">
      <c r="A24" s="1"/>
      <c r="B24" s="22"/>
      <c r="C24" s="1" t="s">
        <v>19</v>
      </c>
      <c r="D24" s="14"/>
      <c r="E24" s="1"/>
      <c r="F24" s="1"/>
      <c r="G24" s="1"/>
      <c r="H24" s="1"/>
      <c r="I24" s="1"/>
      <c r="J24" s="1"/>
      <c r="K24" s="1"/>
      <c r="L24" s="1"/>
      <c r="M24" s="1"/>
      <c r="N24" s="1"/>
      <c r="O24" s="1"/>
      <c r="P24" s="1"/>
      <c r="Q24" s="1"/>
      <c r="R24" s="1"/>
      <c r="S24" s="1"/>
      <c r="T24" s="1"/>
      <c r="U24" s="1"/>
      <c r="V24" s="1"/>
      <c r="W24" s="1"/>
    </row>
    <row r="25" spans="1:23" ht="12" customHeight="1" x14ac:dyDescent="0.2">
      <c r="A25" s="1"/>
      <c r="B25" s="23">
        <v>2000</v>
      </c>
      <c r="C25" s="1" t="s">
        <v>20</v>
      </c>
      <c r="D25" s="1"/>
      <c r="E25" s="1"/>
      <c r="F25" s="1"/>
      <c r="G25" s="1"/>
      <c r="H25" s="1"/>
      <c r="I25" s="1"/>
      <c r="J25" s="1"/>
      <c r="K25" s="1"/>
      <c r="L25" s="1"/>
      <c r="M25" s="1"/>
      <c r="N25" s="1"/>
      <c r="O25" s="1"/>
      <c r="P25" s="1"/>
      <c r="Q25" s="1"/>
      <c r="R25" s="1"/>
      <c r="S25" s="1"/>
      <c r="T25" s="1"/>
      <c r="U25" s="1"/>
      <c r="V25" s="1"/>
      <c r="W25" s="1"/>
    </row>
    <row r="26" spans="1:23" ht="12" customHeight="1" x14ac:dyDescent="0.2">
      <c r="A26" s="1"/>
      <c r="B26" s="18" t="str">
        <f>IF(SUM(B25:E25)=0,"ok","Error")</f>
        <v>Error</v>
      </c>
      <c r="C26" s="1" t="s">
        <v>21</v>
      </c>
      <c r="D26" s="1"/>
      <c r="E26" s="1"/>
      <c r="F26" s="1"/>
      <c r="G26" s="1"/>
      <c r="H26" s="1"/>
      <c r="I26" s="1"/>
      <c r="J26" s="1"/>
      <c r="K26" s="1"/>
      <c r="L26" s="1"/>
      <c r="M26" s="1"/>
      <c r="N26" s="1"/>
      <c r="O26" s="1"/>
      <c r="P26" s="1"/>
      <c r="Q26" s="1"/>
      <c r="R26" s="1"/>
      <c r="S26" s="1"/>
      <c r="T26" s="1"/>
      <c r="U26" s="1"/>
      <c r="V26" s="1"/>
      <c r="W26" s="1"/>
    </row>
    <row r="27" spans="1:23" ht="12" customHeight="1" x14ac:dyDescent="0.2">
      <c r="A27" s="1"/>
      <c r="B27" s="24"/>
      <c r="C27" s="1" t="s">
        <v>22</v>
      </c>
      <c r="D27" s="1"/>
      <c r="E27" s="1"/>
      <c r="F27" s="1"/>
      <c r="G27" s="1"/>
      <c r="H27" s="1"/>
      <c r="I27" s="1"/>
      <c r="J27" s="1"/>
      <c r="K27" s="1"/>
      <c r="L27" s="1"/>
      <c r="M27" s="1"/>
      <c r="N27" s="1"/>
      <c r="O27" s="1"/>
      <c r="P27" s="1"/>
      <c r="Q27" s="1"/>
      <c r="R27" s="1"/>
      <c r="S27" s="1"/>
      <c r="T27" s="1"/>
      <c r="U27" s="1"/>
      <c r="V27" s="1"/>
      <c r="W27" s="1"/>
    </row>
    <row r="28" spans="1:23" ht="12" customHeight="1" x14ac:dyDescent="0.2">
      <c r="A28" s="1"/>
      <c r="B28" s="25"/>
      <c r="C28" s="1" t="s">
        <v>23</v>
      </c>
      <c r="D28" s="1"/>
      <c r="E28" s="1"/>
      <c r="F28" s="1"/>
      <c r="G28" s="1"/>
      <c r="H28" s="1"/>
      <c r="I28" s="1"/>
      <c r="J28" s="1"/>
      <c r="K28" s="1"/>
      <c r="L28" s="1"/>
      <c r="M28" s="1"/>
      <c r="N28" s="1"/>
      <c r="O28" s="1"/>
      <c r="P28" s="1"/>
      <c r="Q28" s="1"/>
      <c r="R28" s="1"/>
      <c r="S28" s="1"/>
      <c r="T28" s="1"/>
      <c r="U28" s="1"/>
      <c r="V28" s="1"/>
      <c r="W28" s="1"/>
    </row>
    <row r="29" spans="1:23" ht="12" customHeight="1" x14ac:dyDescent="0.2">
      <c r="A29" s="1"/>
      <c r="B29" s="26"/>
      <c r="C29" s="1" t="s">
        <v>23</v>
      </c>
      <c r="D29" s="1"/>
      <c r="E29" s="1"/>
      <c r="F29" s="1"/>
      <c r="G29" s="1"/>
      <c r="H29" s="1"/>
      <c r="I29" s="1"/>
      <c r="J29" s="1"/>
      <c r="K29" s="1"/>
      <c r="L29" s="1"/>
      <c r="M29" s="1"/>
      <c r="N29" s="1"/>
      <c r="O29" s="1"/>
      <c r="P29" s="1"/>
      <c r="Q29" s="1"/>
      <c r="R29" s="1"/>
      <c r="S29" s="1"/>
      <c r="T29" s="1"/>
      <c r="U29" s="1"/>
      <c r="V29" s="1"/>
      <c r="W29" s="1"/>
    </row>
    <row r="30" spans="1:23" ht="12" customHeight="1" x14ac:dyDescent="0.2">
      <c r="A30" s="1"/>
      <c r="B30" s="1"/>
      <c r="C30" s="1"/>
      <c r="D30" s="1"/>
      <c r="E30" s="1"/>
      <c r="F30" s="1"/>
      <c r="G30" s="1"/>
      <c r="H30" s="1"/>
      <c r="I30" s="1"/>
      <c r="J30" s="1"/>
      <c r="K30" s="1"/>
      <c r="L30" s="1"/>
      <c r="M30" s="1"/>
      <c r="N30" s="1"/>
      <c r="O30" s="1"/>
      <c r="P30" s="1"/>
      <c r="Q30" s="1"/>
      <c r="R30" s="1"/>
      <c r="S30" s="1"/>
      <c r="T30" s="1"/>
      <c r="U30" s="1"/>
      <c r="V30" s="1"/>
      <c r="W30" s="1"/>
    </row>
    <row r="31" spans="1:23" ht="12.75" customHeight="1" x14ac:dyDescent="0.2">
      <c r="A31" s="1"/>
      <c r="B31" s="2"/>
      <c r="C31" s="1"/>
      <c r="D31" s="1"/>
      <c r="E31" s="1"/>
      <c r="F31" s="1"/>
      <c r="G31" s="1"/>
      <c r="H31" s="1"/>
      <c r="I31" s="1"/>
      <c r="J31" s="1"/>
      <c r="K31" s="1"/>
      <c r="L31" s="1"/>
      <c r="M31" s="1"/>
      <c r="N31" s="1"/>
      <c r="O31" s="1"/>
      <c r="P31" s="1"/>
      <c r="Q31" s="1"/>
      <c r="R31" s="1"/>
      <c r="S31" s="1"/>
      <c r="T31" s="1"/>
      <c r="U31" s="1"/>
      <c r="V31" s="1"/>
      <c r="W31" s="1"/>
    </row>
    <row r="32" spans="1:23" ht="12.75" customHeight="1" x14ac:dyDescent="0.2">
      <c r="A32" s="1"/>
      <c r="B32" s="2"/>
      <c r="C32" s="1"/>
      <c r="D32" s="1"/>
      <c r="E32" s="1"/>
      <c r="F32" s="1"/>
      <c r="G32" s="1"/>
      <c r="H32" s="1"/>
      <c r="I32" s="1"/>
      <c r="J32" s="1"/>
      <c r="K32" s="1"/>
      <c r="L32" s="1"/>
      <c r="M32" s="1"/>
      <c r="N32" s="1"/>
      <c r="O32" s="1"/>
      <c r="P32" s="1"/>
      <c r="Q32" s="1"/>
      <c r="R32" s="1"/>
      <c r="S32" s="1"/>
      <c r="T32" s="1"/>
      <c r="U32" s="1"/>
      <c r="V32" s="1"/>
      <c r="W32" s="1"/>
    </row>
    <row r="33" spans="1:23" ht="12.75" customHeight="1" x14ac:dyDescent="0.2">
      <c r="A33" s="27" t="s">
        <v>24</v>
      </c>
      <c r="B33" s="28"/>
      <c r="C33" s="29"/>
      <c r="D33" s="30"/>
      <c r="E33" s="31"/>
      <c r="F33" s="31"/>
      <c r="G33" s="31"/>
      <c r="H33" s="31"/>
      <c r="I33" s="31"/>
      <c r="J33" s="31"/>
      <c r="K33" s="31"/>
      <c r="L33" s="31"/>
      <c r="M33" s="31"/>
      <c r="N33" s="31"/>
      <c r="O33" s="31"/>
      <c r="P33" s="31"/>
      <c r="Q33" s="31"/>
      <c r="R33" s="31"/>
      <c r="S33" s="31"/>
      <c r="T33" s="31"/>
      <c r="U33" s="31"/>
      <c r="V33" s="31"/>
      <c r="W33" s="31"/>
    </row>
    <row r="34" spans="1:23" ht="12" customHeight="1" x14ac:dyDescent="0.2">
      <c r="A34" s="4"/>
      <c r="B34" s="2"/>
      <c r="C34" s="1"/>
      <c r="D34" s="1"/>
      <c r="E34" s="1"/>
      <c r="F34" s="1"/>
      <c r="G34" s="1"/>
      <c r="H34" s="1"/>
      <c r="I34" s="1"/>
      <c r="J34" s="1"/>
      <c r="K34" s="1"/>
      <c r="L34" s="1"/>
      <c r="M34" s="1"/>
      <c r="N34" s="1"/>
      <c r="O34" s="1"/>
      <c r="P34" s="1"/>
      <c r="Q34" s="1"/>
      <c r="R34" s="1"/>
      <c r="S34" s="1"/>
      <c r="T34" s="1"/>
      <c r="U34" s="1"/>
      <c r="V34" s="1"/>
      <c r="W34" s="1"/>
    </row>
    <row r="35" spans="1:23" ht="12.75" customHeight="1" x14ac:dyDescent="0.2">
      <c r="A35" s="1"/>
      <c r="B35" s="2"/>
      <c r="C35" s="1"/>
      <c r="D35" s="1"/>
      <c r="E35" s="1"/>
      <c r="F35" s="1"/>
      <c r="G35" s="1"/>
      <c r="H35" s="1"/>
      <c r="I35" s="1"/>
      <c r="J35" s="1"/>
      <c r="K35" s="1"/>
      <c r="L35" s="1"/>
      <c r="M35" s="1"/>
      <c r="N35" s="1"/>
      <c r="O35" s="1"/>
      <c r="P35" s="1"/>
      <c r="Q35" s="1"/>
      <c r="R35" s="1"/>
      <c r="S35" s="1"/>
      <c r="T35" s="1"/>
      <c r="U35" s="1"/>
      <c r="V35" s="1"/>
      <c r="W35" s="1"/>
    </row>
    <row r="36" spans="1:23" ht="12.75" customHeight="1" x14ac:dyDescent="0.2">
      <c r="A36" s="1"/>
      <c r="B36" s="2"/>
      <c r="C36" s="1"/>
      <c r="D36" s="1"/>
      <c r="E36" s="1"/>
      <c r="F36" s="1"/>
      <c r="G36" s="1"/>
      <c r="H36" s="1"/>
      <c r="I36" s="1"/>
      <c r="J36" s="1"/>
      <c r="K36" s="1"/>
      <c r="L36" s="1"/>
      <c r="M36" s="1"/>
      <c r="N36" s="1"/>
      <c r="O36" s="1"/>
      <c r="P36" s="1"/>
      <c r="Q36" s="1"/>
      <c r="R36" s="1"/>
      <c r="S36" s="1"/>
      <c r="T36" s="1"/>
      <c r="U36" s="1"/>
      <c r="V36" s="1"/>
      <c r="W36" s="1"/>
    </row>
    <row r="37" spans="1:23" ht="12.75" customHeight="1" x14ac:dyDescent="0.2">
      <c r="A37" s="1"/>
      <c r="B37" s="2"/>
      <c r="C37" s="1"/>
      <c r="D37" s="1"/>
      <c r="E37" s="1"/>
      <c r="F37" s="1"/>
      <c r="G37" s="1"/>
      <c r="H37" s="1"/>
      <c r="I37" s="1"/>
      <c r="J37" s="1"/>
      <c r="K37" s="1"/>
      <c r="L37" s="1"/>
      <c r="M37" s="1"/>
      <c r="N37" s="1"/>
      <c r="O37" s="1"/>
      <c r="P37" s="1"/>
      <c r="Q37" s="1"/>
      <c r="R37" s="1"/>
      <c r="S37" s="1"/>
      <c r="T37" s="1"/>
      <c r="U37" s="1"/>
      <c r="V37" s="1"/>
      <c r="W37" s="1"/>
    </row>
    <row r="38" spans="1:23" ht="12.75" customHeight="1" x14ac:dyDescent="0.2">
      <c r="A38" s="1"/>
      <c r="B38" s="2"/>
      <c r="C38" s="1"/>
      <c r="D38" s="1"/>
      <c r="E38" s="1"/>
      <c r="F38" s="1"/>
      <c r="G38" s="1"/>
      <c r="H38" s="1"/>
      <c r="I38" s="1"/>
      <c r="J38" s="1"/>
      <c r="K38" s="1"/>
      <c r="L38" s="1"/>
      <c r="M38" s="1"/>
      <c r="N38" s="1"/>
      <c r="O38" s="1"/>
      <c r="P38" s="1"/>
      <c r="Q38" s="1"/>
      <c r="R38" s="1"/>
      <c r="S38" s="1"/>
      <c r="T38" s="1"/>
      <c r="U38" s="1"/>
      <c r="V38" s="1"/>
      <c r="W38" s="1"/>
    </row>
    <row r="39" spans="1:23" ht="12.75" customHeight="1" x14ac:dyDescent="0.2">
      <c r="A39" s="1"/>
      <c r="B39" s="2"/>
      <c r="C39" s="1"/>
      <c r="D39" s="1"/>
      <c r="E39" s="1"/>
      <c r="F39" s="1"/>
      <c r="G39" s="1"/>
      <c r="H39" s="1"/>
      <c r="I39" s="1"/>
      <c r="J39" s="1"/>
      <c r="K39" s="1"/>
      <c r="L39" s="1"/>
      <c r="M39" s="1"/>
      <c r="N39" s="1"/>
      <c r="O39" s="1"/>
      <c r="P39" s="1"/>
      <c r="Q39" s="1"/>
      <c r="R39" s="1"/>
      <c r="S39" s="1"/>
      <c r="T39" s="1"/>
      <c r="U39" s="1"/>
      <c r="V39" s="1"/>
      <c r="W39" s="1"/>
    </row>
    <row r="40" spans="1:23" ht="12.75" customHeight="1" x14ac:dyDescent="0.2">
      <c r="A40" s="1"/>
      <c r="B40" s="2"/>
      <c r="C40" s="1"/>
      <c r="D40" s="1"/>
      <c r="E40" s="1"/>
      <c r="F40" s="1"/>
      <c r="G40" s="1"/>
      <c r="H40" s="1"/>
      <c r="I40" s="1"/>
      <c r="J40" s="1"/>
      <c r="K40" s="1"/>
      <c r="L40" s="1"/>
      <c r="M40" s="1"/>
      <c r="N40" s="1"/>
      <c r="O40" s="1"/>
      <c r="P40" s="1"/>
      <c r="Q40" s="1"/>
      <c r="R40" s="1"/>
      <c r="S40" s="1"/>
      <c r="T40" s="1"/>
      <c r="U40" s="1"/>
      <c r="V40" s="1"/>
      <c r="W40" s="1"/>
    </row>
    <row r="41" spans="1:23" ht="12.75" customHeight="1" x14ac:dyDescent="0.2">
      <c r="A41" s="1"/>
      <c r="B41" s="2"/>
      <c r="C41" s="1"/>
      <c r="D41" s="1"/>
      <c r="E41" s="1"/>
      <c r="F41" s="1"/>
      <c r="G41" s="1"/>
      <c r="H41" s="1"/>
      <c r="I41" s="1"/>
      <c r="J41" s="1"/>
      <c r="K41" s="1"/>
      <c r="L41" s="1"/>
      <c r="M41" s="1"/>
      <c r="N41" s="1"/>
      <c r="O41" s="1"/>
      <c r="P41" s="1"/>
      <c r="Q41" s="1"/>
      <c r="R41" s="1"/>
      <c r="S41" s="1"/>
      <c r="T41" s="1"/>
      <c r="U41" s="1"/>
      <c r="V41" s="1"/>
      <c r="W41" s="1"/>
    </row>
    <row r="42" spans="1:23" ht="12.75" customHeight="1" x14ac:dyDescent="0.2">
      <c r="A42" s="1"/>
      <c r="B42" s="2"/>
      <c r="C42" s="1"/>
      <c r="D42" s="1"/>
      <c r="E42" s="1"/>
      <c r="F42" s="1"/>
      <c r="G42" s="1"/>
      <c r="H42" s="1"/>
      <c r="I42" s="1"/>
      <c r="J42" s="1"/>
      <c r="K42" s="1"/>
      <c r="L42" s="1"/>
      <c r="M42" s="1"/>
      <c r="N42" s="1"/>
      <c r="O42" s="1"/>
      <c r="P42" s="1"/>
      <c r="Q42" s="1"/>
      <c r="R42" s="1"/>
      <c r="S42" s="1"/>
      <c r="T42" s="1"/>
      <c r="U42" s="1"/>
      <c r="V42" s="1"/>
      <c r="W42" s="1"/>
    </row>
    <row r="43" spans="1:23" ht="12.75" customHeight="1" x14ac:dyDescent="0.2">
      <c r="A43" s="1"/>
      <c r="B43" s="2"/>
      <c r="C43" s="1"/>
      <c r="D43" s="1"/>
      <c r="E43" s="1"/>
      <c r="F43" s="1"/>
      <c r="G43" s="1"/>
      <c r="H43" s="1"/>
      <c r="I43" s="1"/>
      <c r="J43" s="1"/>
      <c r="K43" s="1"/>
      <c r="L43" s="1"/>
      <c r="M43" s="1"/>
      <c r="N43" s="1"/>
      <c r="O43" s="1"/>
      <c r="P43" s="1"/>
      <c r="Q43" s="1"/>
      <c r="R43" s="1"/>
      <c r="S43" s="1"/>
      <c r="T43" s="1"/>
      <c r="U43" s="1"/>
      <c r="V43" s="1"/>
      <c r="W43" s="1"/>
    </row>
    <row r="44" spans="1:23" ht="12.75" customHeight="1" x14ac:dyDescent="0.2">
      <c r="A44" s="1"/>
      <c r="B44" s="2"/>
      <c r="C44" s="1"/>
      <c r="D44" s="1"/>
      <c r="E44" s="1"/>
      <c r="F44" s="1"/>
      <c r="G44" s="1"/>
      <c r="H44" s="1"/>
      <c r="I44" s="1"/>
      <c r="J44" s="1"/>
      <c r="K44" s="1"/>
      <c r="L44" s="1"/>
      <c r="M44" s="1"/>
      <c r="N44" s="1"/>
      <c r="O44" s="1"/>
      <c r="P44" s="1"/>
      <c r="Q44" s="1"/>
      <c r="R44" s="1"/>
      <c r="S44" s="1"/>
      <c r="T44" s="1"/>
      <c r="U44" s="1"/>
      <c r="V44" s="1"/>
      <c r="W44" s="1"/>
    </row>
    <row r="45" spans="1:23" ht="12.75" customHeight="1" x14ac:dyDescent="0.2">
      <c r="A45" s="1"/>
      <c r="B45" s="2"/>
      <c r="C45" s="1"/>
      <c r="D45" s="1"/>
      <c r="E45" s="1"/>
      <c r="F45" s="1"/>
      <c r="G45" s="1"/>
      <c r="H45" s="1"/>
      <c r="I45" s="1"/>
      <c r="J45" s="1"/>
      <c r="K45" s="1"/>
      <c r="L45" s="1"/>
      <c r="M45" s="1"/>
      <c r="N45" s="1"/>
      <c r="O45" s="1"/>
      <c r="P45" s="1"/>
      <c r="Q45" s="1"/>
      <c r="R45" s="1"/>
      <c r="S45" s="1"/>
      <c r="T45" s="1"/>
      <c r="U45" s="1"/>
      <c r="V45" s="1"/>
      <c r="W45" s="1"/>
    </row>
    <row r="46" spans="1:23" ht="12.75" customHeight="1" x14ac:dyDescent="0.2">
      <c r="A46" s="1"/>
      <c r="B46" s="2"/>
      <c r="C46" s="1"/>
      <c r="D46" s="1"/>
      <c r="E46" s="1"/>
      <c r="F46" s="1"/>
      <c r="G46" s="1"/>
      <c r="H46" s="1"/>
      <c r="I46" s="1"/>
      <c r="J46" s="1"/>
      <c r="K46" s="1"/>
      <c r="L46" s="1"/>
      <c r="M46" s="1"/>
      <c r="N46" s="1"/>
      <c r="O46" s="1"/>
      <c r="P46" s="1"/>
      <c r="Q46" s="1"/>
      <c r="R46" s="1"/>
      <c r="S46" s="1"/>
      <c r="T46" s="1"/>
      <c r="U46" s="1"/>
      <c r="V46" s="1"/>
      <c r="W46" s="1"/>
    </row>
    <row r="47" spans="1:23" ht="12.75" customHeight="1" x14ac:dyDescent="0.2">
      <c r="A47" s="1"/>
      <c r="B47" s="2"/>
      <c r="C47" s="1"/>
      <c r="D47" s="1"/>
      <c r="E47" s="1"/>
      <c r="F47" s="1"/>
      <c r="G47" s="1"/>
      <c r="H47" s="1"/>
      <c r="I47" s="1"/>
      <c r="J47" s="1"/>
      <c r="K47" s="1"/>
      <c r="L47" s="1"/>
      <c r="M47" s="1"/>
      <c r="N47" s="1"/>
      <c r="O47" s="1"/>
      <c r="P47" s="1"/>
      <c r="Q47" s="1"/>
      <c r="R47" s="1"/>
      <c r="S47" s="1"/>
      <c r="T47" s="1"/>
      <c r="U47" s="1"/>
      <c r="V47" s="1"/>
      <c r="W47" s="1"/>
    </row>
    <row r="48" spans="1:23" ht="12.75" customHeight="1" x14ac:dyDescent="0.2">
      <c r="A48" s="1"/>
      <c r="B48" s="2"/>
      <c r="C48" s="1"/>
      <c r="D48" s="1"/>
      <c r="E48" s="1"/>
      <c r="F48" s="1"/>
      <c r="G48" s="1"/>
      <c r="H48" s="1"/>
      <c r="I48" s="1"/>
      <c r="J48" s="1"/>
      <c r="K48" s="1"/>
      <c r="L48" s="1"/>
      <c r="M48" s="1"/>
      <c r="N48" s="1"/>
      <c r="O48" s="1"/>
      <c r="P48" s="1"/>
      <c r="Q48" s="1"/>
      <c r="R48" s="1"/>
      <c r="S48" s="1"/>
      <c r="T48" s="1"/>
      <c r="U48" s="1"/>
      <c r="V48" s="1"/>
      <c r="W48" s="1"/>
    </row>
    <row r="49" spans="1:23" ht="12.75" customHeight="1" x14ac:dyDescent="0.2">
      <c r="A49" s="1"/>
      <c r="B49" s="2"/>
      <c r="C49" s="1"/>
      <c r="D49" s="1"/>
      <c r="E49" s="1"/>
      <c r="F49" s="1"/>
      <c r="G49" s="1"/>
      <c r="H49" s="1"/>
      <c r="I49" s="1"/>
      <c r="J49" s="1"/>
      <c r="K49" s="1"/>
      <c r="L49" s="1"/>
      <c r="M49" s="1"/>
      <c r="N49" s="1"/>
      <c r="O49" s="1"/>
      <c r="P49" s="1"/>
      <c r="Q49" s="1"/>
      <c r="R49" s="1"/>
      <c r="S49" s="1"/>
      <c r="T49" s="1"/>
      <c r="U49" s="1"/>
      <c r="V49" s="1"/>
      <c r="W49" s="1"/>
    </row>
    <row r="50" spans="1:23" ht="12.75" customHeight="1" x14ac:dyDescent="0.2">
      <c r="A50" s="1"/>
      <c r="B50" s="2"/>
      <c r="C50" s="1"/>
      <c r="D50" s="1"/>
      <c r="E50" s="1"/>
      <c r="F50" s="1"/>
      <c r="G50" s="1"/>
      <c r="H50" s="1"/>
      <c r="I50" s="1"/>
      <c r="J50" s="1"/>
      <c r="K50" s="1"/>
      <c r="L50" s="1"/>
      <c r="M50" s="1"/>
      <c r="N50" s="1"/>
      <c r="O50" s="1"/>
      <c r="P50" s="1"/>
      <c r="Q50" s="1"/>
      <c r="R50" s="1"/>
      <c r="S50" s="1"/>
      <c r="T50" s="1"/>
      <c r="U50" s="1"/>
      <c r="V50" s="1"/>
      <c r="W50" s="1"/>
    </row>
    <row r="51" spans="1:23" ht="12.75" customHeight="1" x14ac:dyDescent="0.2">
      <c r="A51" s="1"/>
      <c r="B51" s="2"/>
      <c r="C51" s="1"/>
      <c r="D51" s="1"/>
      <c r="E51" s="1"/>
      <c r="F51" s="1"/>
      <c r="G51" s="1"/>
      <c r="H51" s="1"/>
      <c r="I51" s="1"/>
      <c r="J51" s="1"/>
      <c r="K51" s="1"/>
      <c r="L51" s="1"/>
      <c r="M51" s="1"/>
      <c r="N51" s="1"/>
      <c r="O51" s="1"/>
      <c r="P51" s="1"/>
      <c r="Q51" s="1"/>
      <c r="R51" s="1"/>
      <c r="S51" s="1"/>
      <c r="T51" s="1"/>
      <c r="U51" s="1"/>
      <c r="V51" s="1"/>
      <c r="W51" s="1"/>
    </row>
    <row r="52" spans="1:23" ht="12.75" customHeight="1" x14ac:dyDescent="0.2">
      <c r="A52" s="1"/>
      <c r="B52" s="2"/>
      <c r="C52" s="1"/>
      <c r="D52" s="1"/>
      <c r="E52" s="1"/>
      <c r="F52" s="1"/>
      <c r="G52" s="1"/>
      <c r="H52" s="1"/>
      <c r="I52" s="1"/>
      <c r="J52" s="1"/>
      <c r="K52" s="1"/>
      <c r="L52" s="1"/>
      <c r="M52" s="1"/>
      <c r="N52" s="1"/>
      <c r="O52" s="1"/>
      <c r="P52" s="1"/>
      <c r="Q52" s="1"/>
      <c r="R52" s="1"/>
      <c r="S52" s="1"/>
      <c r="T52" s="1"/>
      <c r="U52" s="1"/>
      <c r="V52" s="1"/>
      <c r="W52" s="1"/>
    </row>
    <row r="53" spans="1:23" ht="12.75" customHeight="1" x14ac:dyDescent="0.2">
      <c r="A53" s="1"/>
      <c r="B53" s="2"/>
      <c r="C53" s="1"/>
      <c r="D53" s="1"/>
      <c r="E53" s="1"/>
      <c r="F53" s="1"/>
      <c r="G53" s="1"/>
      <c r="H53" s="1"/>
      <c r="I53" s="1"/>
      <c r="J53" s="1"/>
      <c r="K53" s="1"/>
      <c r="L53" s="1"/>
      <c r="M53" s="1"/>
      <c r="N53" s="1"/>
      <c r="O53" s="1"/>
      <c r="P53" s="1"/>
      <c r="Q53" s="1"/>
      <c r="R53" s="1"/>
      <c r="S53" s="1"/>
      <c r="T53" s="1"/>
      <c r="U53" s="1"/>
      <c r="V53" s="1"/>
      <c r="W53" s="1"/>
    </row>
    <row r="54" spans="1:23" ht="12.75" customHeight="1" x14ac:dyDescent="0.2">
      <c r="A54" s="1"/>
      <c r="B54" s="2"/>
      <c r="C54" s="1"/>
      <c r="D54" s="1"/>
      <c r="E54" s="1"/>
      <c r="F54" s="1"/>
      <c r="G54" s="1"/>
      <c r="H54" s="1"/>
      <c r="I54" s="1"/>
      <c r="J54" s="1"/>
      <c r="K54" s="1"/>
      <c r="L54" s="1"/>
      <c r="M54" s="1"/>
      <c r="N54" s="1"/>
      <c r="O54" s="1"/>
      <c r="P54" s="1"/>
      <c r="Q54" s="1"/>
      <c r="R54" s="1"/>
      <c r="S54" s="1"/>
      <c r="T54" s="1"/>
      <c r="U54" s="1"/>
      <c r="V54" s="1"/>
      <c r="W54" s="1"/>
    </row>
    <row r="55" spans="1:23" ht="12.75" customHeight="1" x14ac:dyDescent="0.2">
      <c r="A55" s="1"/>
      <c r="B55" s="2"/>
      <c r="C55" s="1"/>
      <c r="D55" s="1"/>
      <c r="E55" s="1"/>
      <c r="F55" s="1"/>
      <c r="G55" s="1"/>
      <c r="H55" s="1"/>
      <c r="I55" s="1"/>
      <c r="J55" s="1"/>
      <c r="K55" s="1"/>
      <c r="L55" s="1"/>
      <c r="M55" s="1"/>
      <c r="N55" s="1"/>
      <c r="O55" s="1"/>
      <c r="P55" s="1"/>
      <c r="Q55" s="1"/>
      <c r="R55" s="1"/>
      <c r="S55" s="1"/>
      <c r="T55" s="1"/>
      <c r="U55" s="1"/>
      <c r="V55" s="1"/>
      <c r="W55" s="1"/>
    </row>
    <row r="56" spans="1:23" ht="12.75" customHeight="1" x14ac:dyDescent="0.2">
      <c r="A56" s="1"/>
      <c r="B56" s="2"/>
      <c r="C56" s="1"/>
      <c r="D56" s="1"/>
      <c r="E56" s="1"/>
      <c r="F56" s="1"/>
      <c r="G56" s="1"/>
      <c r="H56" s="1"/>
      <c r="I56" s="1"/>
      <c r="J56" s="1"/>
      <c r="K56" s="1"/>
      <c r="L56" s="1"/>
      <c r="M56" s="1"/>
      <c r="N56" s="1"/>
      <c r="O56" s="1"/>
      <c r="P56" s="1"/>
      <c r="Q56" s="1"/>
      <c r="R56" s="1"/>
      <c r="S56" s="1"/>
      <c r="T56" s="1"/>
      <c r="U56" s="1"/>
      <c r="V56" s="1"/>
      <c r="W56" s="1"/>
    </row>
    <row r="57" spans="1:23" ht="12.75" customHeight="1" x14ac:dyDescent="0.2">
      <c r="A57" s="1"/>
      <c r="B57" s="2"/>
      <c r="C57" s="1"/>
      <c r="D57" s="1"/>
      <c r="E57" s="1"/>
      <c r="F57" s="1"/>
      <c r="G57" s="1"/>
      <c r="H57" s="1"/>
      <c r="I57" s="1"/>
      <c r="J57" s="1"/>
      <c r="K57" s="1"/>
      <c r="L57" s="1"/>
      <c r="M57" s="1"/>
      <c r="N57" s="1"/>
      <c r="O57" s="1"/>
      <c r="P57" s="1"/>
      <c r="Q57" s="1"/>
      <c r="R57" s="1"/>
      <c r="S57" s="1"/>
      <c r="T57" s="1"/>
      <c r="U57" s="1"/>
      <c r="V57" s="1"/>
      <c r="W57" s="1"/>
    </row>
    <row r="58" spans="1:23" ht="12.75" customHeight="1" x14ac:dyDescent="0.2">
      <c r="A58" s="1"/>
      <c r="B58" s="2"/>
      <c r="C58" s="1"/>
      <c r="D58" s="1"/>
      <c r="E58" s="1"/>
      <c r="F58" s="1"/>
      <c r="G58" s="1"/>
      <c r="H58" s="1"/>
      <c r="I58" s="1"/>
      <c r="J58" s="1"/>
      <c r="K58" s="1"/>
      <c r="L58" s="1"/>
      <c r="M58" s="1"/>
      <c r="N58" s="1"/>
      <c r="O58" s="1"/>
      <c r="P58" s="1"/>
      <c r="Q58" s="1"/>
      <c r="R58" s="1"/>
      <c r="S58" s="1"/>
      <c r="T58" s="1"/>
      <c r="U58" s="1"/>
      <c r="V58" s="1"/>
      <c r="W58" s="1"/>
    </row>
    <row r="59" spans="1:23" ht="12.75" customHeight="1" x14ac:dyDescent="0.2">
      <c r="A59" s="1"/>
      <c r="B59" s="2"/>
      <c r="C59" s="1"/>
      <c r="D59" s="1"/>
      <c r="E59" s="1"/>
      <c r="F59" s="1"/>
      <c r="G59" s="1"/>
      <c r="H59" s="1"/>
      <c r="I59" s="1"/>
      <c r="J59" s="1"/>
      <c r="K59" s="1"/>
      <c r="L59" s="1"/>
      <c r="M59" s="1"/>
      <c r="N59" s="1"/>
      <c r="O59" s="1"/>
      <c r="P59" s="1"/>
      <c r="Q59" s="1"/>
      <c r="R59" s="1"/>
      <c r="S59" s="1"/>
      <c r="T59" s="1"/>
      <c r="U59" s="1"/>
      <c r="V59" s="1"/>
      <c r="W59" s="1"/>
    </row>
    <row r="60" spans="1:23" ht="12.75" customHeight="1" x14ac:dyDescent="0.2">
      <c r="A60" s="1"/>
      <c r="B60" s="2"/>
      <c r="C60" s="1"/>
      <c r="D60" s="1"/>
      <c r="E60" s="1"/>
      <c r="F60" s="1"/>
      <c r="G60" s="1"/>
      <c r="H60" s="1"/>
      <c r="I60" s="1"/>
      <c r="J60" s="1"/>
      <c r="K60" s="1"/>
      <c r="L60" s="1"/>
      <c r="M60" s="1"/>
      <c r="N60" s="1"/>
      <c r="O60" s="1"/>
      <c r="P60" s="1"/>
      <c r="Q60" s="1"/>
      <c r="R60" s="1"/>
      <c r="S60" s="1"/>
      <c r="T60" s="1"/>
      <c r="U60" s="1"/>
      <c r="V60" s="1"/>
      <c r="W60" s="1"/>
    </row>
    <row r="61" spans="1:23" ht="12.75" customHeight="1" x14ac:dyDescent="0.2">
      <c r="A61" s="1"/>
      <c r="B61" s="2"/>
      <c r="C61" s="1"/>
      <c r="D61" s="1"/>
      <c r="E61" s="1"/>
      <c r="F61" s="1"/>
      <c r="G61" s="1"/>
      <c r="H61" s="1"/>
      <c r="I61" s="1"/>
      <c r="J61" s="1"/>
      <c r="K61" s="1"/>
      <c r="L61" s="1"/>
      <c r="M61" s="1"/>
      <c r="N61" s="1"/>
      <c r="O61" s="1"/>
      <c r="P61" s="1"/>
      <c r="Q61" s="1"/>
      <c r="R61" s="1"/>
      <c r="S61" s="1"/>
      <c r="T61" s="1"/>
      <c r="U61" s="1"/>
      <c r="V61" s="1"/>
      <c r="W61" s="1"/>
    </row>
    <row r="62" spans="1:23" ht="12.75" customHeight="1" x14ac:dyDescent="0.2">
      <c r="A62" s="1"/>
      <c r="B62" s="2"/>
      <c r="C62" s="1"/>
      <c r="D62" s="1"/>
      <c r="E62" s="1"/>
      <c r="F62" s="1"/>
      <c r="G62" s="1"/>
      <c r="H62" s="1"/>
      <c r="I62" s="1"/>
      <c r="J62" s="1"/>
      <c r="K62" s="1"/>
      <c r="L62" s="1"/>
      <c r="M62" s="1"/>
      <c r="N62" s="1"/>
      <c r="O62" s="1"/>
      <c r="P62" s="1"/>
      <c r="Q62" s="1"/>
      <c r="R62" s="1"/>
      <c r="S62" s="1"/>
      <c r="T62" s="1"/>
      <c r="U62" s="1"/>
      <c r="V62" s="1"/>
      <c r="W62" s="1"/>
    </row>
    <row r="63" spans="1:23" ht="12.75" customHeight="1" x14ac:dyDescent="0.2">
      <c r="A63" s="1"/>
      <c r="B63" s="2"/>
      <c r="C63" s="1"/>
      <c r="D63" s="1"/>
      <c r="E63" s="1"/>
      <c r="F63" s="1"/>
      <c r="G63" s="1"/>
      <c r="H63" s="1"/>
      <c r="I63" s="1"/>
      <c r="J63" s="1"/>
      <c r="K63" s="1"/>
      <c r="L63" s="1"/>
      <c r="M63" s="1"/>
      <c r="N63" s="1"/>
      <c r="O63" s="1"/>
      <c r="P63" s="1"/>
      <c r="Q63" s="1"/>
      <c r="R63" s="1"/>
      <c r="S63" s="1"/>
      <c r="T63" s="1"/>
      <c r="U63" s="1"/>
      <c r="V63" s="1"/>
      <c r="W63" s="1"/>
    </row>
    <row r="64" spans="1:23" ht="12.75" customHeight="1" x14ac:dyDescent="0.2">
      <c r="A64" s="1"/>
      <c r="B64" s="2"/>
      <c r="C64" s="1"/>
      <c r="D64" s="1"/>
      <c r="E64" s="1"/>
      <c r="F64" s="1"/>
      <c r="G64" s="1"/>
      <c r="H64" s="1"/>
      <c r="I64" s="1"/>
      <c r="J64" s="1"/>
      <c r="K64" s="1"/>
      <c r="L64" s="1"/>
      <c r="M64" s="1"/>
      <c r="N64" s="1"/>
      <c r="O64" s="1"/>
      <c r="P64" s="1"/>
      <c r="Q64" s="1"/>
      <c r="R64" s="1"/>
      <c r="S64" s="1"/>
      <c r="T64" s="1"/>
      <c r="U64" s="1"/>
      <c r="V64" s="1"/>
      <c r="W64" s="1"/>
    </row>
    <row r="65" spans="1:23" ht="12.75" customHeight="1" x14ac:dyDescent="0.2">
      <c r="A65" s="1"/>
      <c r="B65" s="2"/>
      <c r="C65" s="1"/>
      <c r="D65" s="1"/>
      <c r="E65" s="1"/>
      <c r="F65" s="1"/>
      <c r="G65" s="1"/>
      <c r="H65" s="1"/>
      <c r="I65" s="1"/>
      <c r="J65" s="1"/>
      <c r="K65" s="1"/>
      <c r="L65" s="1"/>
      <c r="M65" s="1"/>
      <c r="N65" s="1"/>
      <c r="O65" s="1"/>
      <c r="P65" s="1"/>
      <c r="Q65" s="1"/>
      <c r="R65" s="1"/>
      <c r="S65" s="1"/>
      <c r="T65" s="1"/>
      <c r="U65" s="1"/>
      <c r="V65" s="1"/>
      <c r="W65" s="1"/>
    </row>
    <row r="66" spans="1:23" ht="12.75" customHeight="1" x14ac:dyDescent="0.2">
      <c r="A66" s="1"/>
      <c r="B66" s="2"/>
      <c r="C66" s="1"/>
      <c r="D66" s="1"/>
      <c r="E66" s="1"/>
      <c r="F66" s="1"/>
      <c r="G66" s="1"/>
      <c r="H66" s="1"/>
      <c r="I66" s="1"/>
      <c r="J66" s="1"/>
      <c r="K66" s="1"/>
      <c r="L66" s="1"/>
      <c r="M66" s="1"/>
      <c r="N66" s="1"/>
      <c r="O66" s="1"/>
      <c r="P66" s="1"/>
      <c r="Q66" s="1"/>
      <c r="R66" s="1"/>
      <c r="S66" s="1"/>
      <c r="T66" s="1"/>
      <c r="U66" s="1"/>
      <c r="V66" s="1"/>
      <c r="W66" s="1"/>
    </row>
    <row r="67" spans="1:23" ht="12.75" customHeight="1" x14ac:dyDescent="0.2">
      <c r="A67" s="1"/>
      <c r="B67" s="2"/>
      <c r="C67" s="1"/>
      <c r="D67" s="1"/>
      <c r="E67" s="1"/>
      <c r="F67" s="1"/>
      <c r="G67" s="1"/>
      <c r="H67" s="1"/>
      <c r="I67" s="1"/>
      <c r="J67" s="1"/>
      <c r="K67" s="1"/>
      <c r="L67" s="1"/>
      <c r="M67" s="1"/>
      <c r="N67" s="1"/>
      <c r="O67" s="1"/>
      <c r="P67" s="1"/>
      <c r="Q67" s="1"/>
      <c r="R67" s="1"/>
      <c r="S67" s="1"/>
      <c r="T67" s="1"/>
      <c r="U67" s="1"/>
      <c r="V67" s="1"/>
      <c r="W67" s="1"/>
    </row>
    <row r="68" spans="1:23" ht="12.75" customHeight="1" x14ac:dyDescent="0.2">
      <c r="A68" s="1"/>
      <c r="B68" s="2"/>
      <c r="C68" s="1"/>
      <c r="D68" s="1"/>
      <c r="E68" s="1"/>
      <c r="F68" s="1"/>
      <c r="G68" s="1"/>
      <c r="H68" s="1"/>
      <c r="I68" s="1"/>
      <c r="J68" s="1"/>
      <c r="K68" s="1"/>
      <c r="L68" s="1"/>
      <c r="M68" s="1"/>
      <c r="N68" s="1"/>
      <c r="O68" s="1"/>
      <c r="P68" s="1"/>
      <c r="Q68" s="1"/>
      <c r="R68" s="1"/>
      <c r="S68" s="1"/>
      <c r="T68" s="1"/>
      <c r="U68" s="1"/>
      <c r="V68" s="1"/>
      <c r="W68" s="1"/>
    </row>
    <row r="69" spans="1:23" ht="12.75" customHeight="1" x14ac:dyDescent="0.2">
      <c r="A69" s="1"/>
      <c r="B69" s="2"/>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2"/>
      <c r="C70" s="1"/>
      <c r="D70" s="1"/>
      <c r="E70" s="1"/>
      <c r="F70" s="1"/>
      <c r="G70" s="1"/>
      <c r="H70" s="1"/>
      <c r="I70" s="1"/>
      <c r="J70" s="1"/>
      <c r="K70" s="1"/>
      <c r="L70" s="1"/>
      <c r="M70" s="1"/>
      <c r="N70" s="1"/>
      <c r="O70" s="1"/>
      <c r="P70" s="1"/>
      <c r="Q70" s="1"/>
      <c r="R70" s="1"/>
      <c r="S70" s="1"/>
      <c r="T70" s="1"/>
      <c r="U70" s="1"/>
      <c r="V70" s="1"/>
      <c r="W70" s="1"/>
    </row>
    <row r="71" spans="1:23" ht="12.75" customHeight="1" x14ac:dyDescent="0.2">
      <c r="A71" s="1"/>
      <c r="B71" s="2"/>
      <c r="C71" s="1"/>
      <c r="D71" s="1"/>
      <c r="E71" s="1"/>
      <c r="F71" s="1"/>
      <c r="G71" s="1"/>
      <c r="H71" s="1"/>
      <c r="I71" s="1"/>
      <c r="J71" s="1"/>
      <c r="K71" s="1"/>
      <c r="L71" s="1"/>
      <c r="M71" s="1"/>
      <c r="N71" s="1"/>
      <c r="O71" s="1"/>
      <c r="P71" s="1"/>
      <c r="Q71" s="1"/>
      <c r="R71" s="1"/>
      <c r="S71" s="1"/>
      <c r="T71" s="1"/>
      <c r="U71" s="1"/>
      <c r="V71" s="1"/>
      <c r="W71" s="1"/>
    </row>
    <row r="72" spans="1:23" ht="12.75" customHeight="1" x14ac:dyDescent="0.2">
      <c r="A72" s="1"/>
      <c r="B72" s="2"/>
      <c r="C72" s="1"/>
      <c r="D72" s="1"/>
      <c r="E72" s="1"/>
      <c r="F72" s="1"/>
      <c r="G72" s="1"/>
      <c r="H72" s="1"/>
      <c r="I72" s="1"/>
      <c r="J72" s="1"/>
      <c r="K72" s="1"/>
      <c r="L72" s="1"/>
      <c r="M72" s="1"/>
      <c r="N72" s="1"/>
      <c r="O72" s="1"/>
      <c r="P72" s="1"/>
      <c r="Q72" s="1"/>
      <c r="R72" s="1"/>
      <c r="S72" s="1"/>
      <c r="T72" s="1"/>
      <c r="U72" s="1"/>
      <c r="V72" s="1"/>
      <c r="W72" s="1"/>
    </row>
    <row r="73" spans="1:23" ht="12.75" customHeight="1" x14ac:dyDescent="0.2">
      <c r="A73" s="1"/>
      <c r="B73" s="2"/>
      <c r="C73" s="1"/>
      <c r="D73" s="1"/>
      <c r="E73" s="1"/>
      <c r="F73" s="1"/>
      <c r="G73" s="1"/>
      <c r="H73" s="1"/>
      <c r="I73" s="1"/>
      <c r="J73" s="1"/>
      <c r="K73" s="1"/>
      <c r="L73" s="1"/>
      <c r="M73" s="1"/>
      <c r="N73" s="1"/>
      <c r="O73" s="1"/>
      <c r="P73" s="1"/>
      <c r="Q73" s="1"/>
      <c r="R73" s="1"/>
      <c r="S73" s="1"/>
      <c r="T73" s="1"/>
      <c r="U73" s="1"/>
      <c r="V73" s="1"/>
      <c r="W73" s="1"/>
    </row>
    <row r="74" spans="1:23" ht="12.75" customHeight="1" x14ac:dyDescent="0.2">
      <c r="A74" s="1"/>
      <c r="B74" s="2"/>
      <c r="C74" s="1"/>
      <c r="D74" s="1"/>
      <c r="E74" s="1"/>
      <c r="F74" s="1"/>
      <c r="G74" s="1"/>
      <c r="H74" s="1"/>
      <c r="I74" s="1"/>
      <c r="J74" s="1"/>
      <c r="K74" s="1"/>
      <c r="L74" s="1"/>
      <c r="M74" s="1"/>
      <c r="N74" s="1"/>
      <c r="O74" s="1"/>
      <c r="P74" s="1"/>
      <c r="Q74" s="1"/>
      <c r="R74" s="1"/>
      <c r="S74" s="1"/>
      <c r="T74" s="1"/>
      <c r="U74" s="1"/>
      <c r="V74" s="1"/>
      <c r="W74" s="1"/>
    </row>
    <row r="75" spans="1:23" ht="12.75" customHeight="1" x14ac:dyDescent="0.2">
      <c r="A75" s="1"/>
      <c r="B75" s="2"/>
      <c r="C75" s="1"/>
      <c r="D75" s="1"/>
      <c r="E75" s="1"/>
      <c r="F75" s="1"/>
      <c r="G75" s="1"/>
      <c r="H75" s="1"/>
      <c r="I75" s="1"/>
      <c r="J75" s="1"/>
      <c r="K75" s="1"/>
      <c r="L75" s="1"/>
      <c r="M75" s="1"/>
      <c r="N75" s="1"/>
      <c r="O75" s="1"/>
      <c r="P75" s="1"/>
      <c r="Q75" s="1"/>
      <c r="R75" s="1"/>
      <c r="S75" s="1"/>
      <c r="T75" s="1"/>
      <c r="U75" s="1"/>
      <c r="V75" s="1"/>
      <c r="W75" s="1"/>
    </row>
    <row r="76" spans="1:23" ht="12.75" customHeight="1" x14ac:dyDescent="0.2">
      <c r="A76" s="1"/>
      <c r="B76" s="2"/>
      <c r="C76" s="1"/>
      <c r="D76" s="1"/>
      <c r="E76" s="1"/>
      <c r="F76" s="1"/>
      <c r="G76" s="1"/>
      <c r="H76" s="1"/>
      <c r="I76" s="1"/>
      <c r="J76" s="1"/>
      <c r="K76" s="1"/>
      <c r="L76" s="1"/>
      <c r="M76" s="1"/>
      <c r="N76" s="1"/>
      <c r="O76" s="1"/>
      <c r="P76" s="1"/>
      <c r="Q76" s="1"/>
      <c r="R76" s="1"/>
      <c r="S76" s="1"/>
      <c r="T76" s="1"/>
      <c r="U76" s="1"/>
      <c r="V76" s="1"/>
      <c r="W76" s="1"/>
    </row>
    <row r="77" spans="1:23" ht="12.75" customHeight="1" x14ac:dyDescent="0.2">
      <c r="A77" s="1"/>
      <c r="B77" s="2"/>
      <c r="C77" s="1"/>
      <c r="D77" s="1"/>
      <c r="E77" s="1"/>
      <c r="F77" s="1"/>
      <c r="G77" s="1"/>
      <c r="H77" s="1"/>
      <c r="I77" s="1"/>
      <c r="J77" s="1"/>
      <c r="K77" s="1"/>
      <c r="L77" s="1"/>
      <c r="M77" s="1"/>
      <c r="N77" s="1"/>
      <c r="O77" s="1"/>
      <c r="P77" s="1"/>
      <c r="Q77" s="1"/>
      <c r="R77" s="1"/>
      <c r="S77" s="1"/>
      <c r="T77" s="1"/>
      <c r="U77" s="1"/>
      <c r="V77" s="1"/>
      <c r="W77" s="1"/>
    </row>
    <row r="78" spans="1:23" ht="12.75" customHeight="1" x14ac:dyDescent="0.2">
      <c r="A78" s="1"/>
      <c r="B78" s="2"/>
      <c r="C78" s="1"/>
      <c r="D78" s="1"/>
      <c r="E78" s="1"/>
      <c r="F78" s="1"/>
      <c r="G78" s="1"/>
      <c r="H78" s="1"/>
      <c r="I78" s="1"/>
      <c r="J78" s="1"/>
      <c r="K78" s="1"/>
      <c r="L78" s="1"/>
      <c r="M78" s="1"/>
      <c r="N78" s="1"/>
      <c r="O78" s="1"/>
      <c r="P78" s="1"/>
      <c r="Q78" s="1"/>
      <c r="R78" s="1"/>
      <c r="S78" s="1"/>
      <c r="T78" s="1"/>
      <c r="U78" s="1"/>
      <c r="V78" s="1"/>
      <c r="W78" s="1"/>
    </row>
    <row r="79" spans="1:23" ht="12.75" customHeight="1" x14ac:dyDescent="0.2">
      <c r="A79" s="1"/>
      <c r="B79" s="2"/>
      <c r="C79" s="1"/>
      <c r="D79" s="1"/>
      <c r="E79" s="1"/>
      <c r="F79" s="1"/>
      <c r="G79" s="1"/>
      <c r="H79" s="1"/>
      <c r="I79" s="1"/>
      <c r="J79" s="1"/>
      <c r="K79" s="1"/>
      <c r="L79" s="1"/>
      <c r="M79" s="1"/>
      <c r="N79" s="1"/>
      <c r="O79" s="1"/>
      <c r="P79" s="1"/>
      <c r="Q79" s="1"/>
      <c r="R79" s="1"/>
      <c r="S79" s="1"/>
      <c r="T79" s="1"/>
      <c r="U79" s="1"/>
      <c r="V79" s="1"/>
      <c r="W79" s="1"/>
    </row>
    <row r="80" spans="1:23" ht="12.75" customHeight="1" x14ac:dyDescent="0.2">
      <c r="A80" s="1"/>
      <c r="B80" s="2"/>
      <c r="C80" s="1"/>
      <c r="D80" s="1"/>
      <c r="E80" s="1"/>
      <c r="F80" s="1"/>
      <c r="G80" s="1"/>
      <c r="H80" s="1"/>
      <c r="I80" s="1"/>
      <c r="J80" s="1"/>
      <c r="K80" s="1"/>
      <c r="L80" s="1"/>
      <c r="M80" s="1"/>
      <c r="N80" s="1"/>
      <c r="O80" s="1"/>
      <c r="P80" s="1"/>
      <c r="Q80" s="1"/>
      <c r="R80" s="1"/>
      <c r="S80" s="1"/>
      <c r="T80" s="1"/>
      <c r="U80" s="1"/>
      <c r="V80" s="1"/>
      <c r="W80" s="1"/>
    </row>
    <row r="81" spans="1:23" ht="12.75" customHeight="1" x14ac:dyDescent="0.2">
      <c r="A81" s="1"/>
      <c r="B81" s="2"/>
      <c r="C81" s="1"/>
      <c r="D81" s="1"/>
      <c r="E81" s="1"/>
      <c r="F81" s="1"/>
      <c r="G81" s="1"/>
      <c r="H81" s="1"/>
      <c r="I81" s="1"/>
      <c r="J81" s="1"/>
      <c r="K81" s="1"/>
      <c r="L81" s="1"/>
      <c r="M81" s="1"/>
      <c r="N81" s="1"/>
      <c r="O81" s="1"/>
      <c r="P81" s="1"/>
      <c r="Q81" s="1"/>
      <c r="R81" s="1"/>
      <c r="S81" s="1"/>
      <c r="T81" s="1"/>
      <c r="U81" s="1"/>
      <c r="V81" s="1"/>
      <c r="W81" s="1"/>
    </row>
    <row r="82" spans="1:23" ht="12.75" customHeight="1" x14ac:dyDescent="0.2">
      <c r="A82" s="1"/>
      <c r="B82" s="2"/>
      <c r="C82" s="1"/>
      <c r="D82" s="1"/>
      <c r="E82" s="1"/>
      <c r="F82" s="1"/>
      <c r="G82" s="1"/>
      <c r="H82" s="1"/>
      <c r="I82" s="1"/>
      <c r="J82" s="1"/>
      <c r="K82" s="1"/>
      <c r="L82" s="1"/>
      <c r="M82" s="1"/>
      <c r="N82" s="1"/>
      <c r="O82" s="1"/>
      <c r="P82" s="1"/>
      <c r="Q82" s="1"/>
      <c r="R82" s="1"/>
      <c r="S82" s="1"/>
      <c r="T82" s="1"/>
      <c r="U82" s="1"/>
      <c r="V82" s="1"/>
      <c r="W82" s="1"/>
    </row>
    <row r="83" spans="1:23" ht="12.75" customHeight="1" x14ac:dyDescent="0.2">
      <c r="A83" s="1"/>
      <c r="B83" s="2"/>
      <c r="C83" s="1"/>
      <c r="D83" s="1"/>
      <c r="E83" s="1"/>
      <c r="F83" s="1"/>
      <c r="G83" s="1"/>
      <c r="H83" s="1"/>
      <c r="I83" s="1"/>
      <c r="J83" s="1"/>
      <c r="K83" s="1"/>
      <c r="L83" s="1"/>
      <c r="M83" s="1"/>
      <c r="N83" s="1"/>
      <c r="O83" s="1"/>
      <c r="P83" s="1"/>
      <c r="Q83" s="1"/>
      <c r="R83" s="1"/>
      <c r="S83" s="1"/>
      <c r="T83" s="1"/>
      <c r="U83" s="1"/>
      <c r="V83" s="1"/>
      <c r="W83" s="1"/>
    </row>
    <row r="84" spans="1:23" ht="12.75" customHeight="1" x14ac:dyDescent="0.2">
      <c r="A84" s="1"/>
      <c r="B84" s="2"/>
      <c r="C84" s="1"/>
      <c r="D84" s="1"/>
      <c r="E84" s="1"/>
      <c r="F84" s="1"/>
      <c r="G84" s="1"/>
      <c r="H84" s="1"/>
      <c r="I84" s="1"/>
      <c r="J84" s="1"/>
      <c r="K84" s="1"/>
      <c r="L84" s="1"/>
      <c r="M84" s="1"/>
      <c r="N84" s="1"/>
      <c r="O84" s="1"/>
      <c r="P84" s="1"/>
      <c r="Q84" s="1"/>
      <c r="R84" s="1"/>
      <c r="S84" s="1"/>
      <c r="T84" s="1"/>
      <c r="U84" s="1"/>
      <c r="V84" s="1"/>
      <c r="W84" s="1"/>
    </row>
    <row r="85" spans="1:23" ht="12.75" customHeight="1" x14ac:dyDescent="0.2">
      <c r="A85" s="1"/>
      <c r="B85" s="2"/>
      <c r="C85" s="1"/>
      <c r="D85" s="1"/>
      <c r="E85" s="1"/>
      <c r="F85" s="1"/>
      <c r="G85" s="1"/>
      <c r="H85" s="1"/>
      <c r="I85" s="1"/>
      <c r="J85" s="1"/>
      <c r="K85" s="1"/>
      <c r="L85" s="1"/>
      <c r="M85" s="1"/>
      <c r="N85" s="1"/>
      <c r="O85" s="1"/>
      <c r="P85" s="1"/>
      <c r="Q85" s="1"/>
      <c r="R85" s="1"/>
      <c r="S85" s="1"/>
      <c r="T85" s="1"/>
      <c r="U85" s="1"/>
      <c r="V85" s="1"/>
      <c r="W85" s="1"/>
    </row>
    <row r="86" spans="1:23" ht="12.75" customHeight="1" x14ac:dyDescent="0.2">
      <c r="A86" s="1"/>
      <c r="B86" s="2"/>
      <c r="C86" s="1"/>
      <c r="D86" s="1"/>
      <c r="E86" s="1"/>
      <c r="F86" s="1"/>
      <c r="G86" s="1"/>
      <c r="H86" s="1"/>
      <c r="I86" s="1"/>
      <c r="J86" s="1"/>
      <c r="K86" s="1"/>
      <c r="L86" s="1"/>
      <c r="M86" s="1"/>
      <c r="N86" s="1"/>
      <c r="O86" s="1"/>
      <c r="P86" s="1"/>
      <c r="Q86" s="1"/>
      <c r="R86" s="1"/>
      <c r="S86" s="1"/>
      <c r="T86" s="1"/>
      <c r="U86" s="1"/>
      <c r="V86" s="1"/>
      <c r="W86" s="1"/>
    </row>
    <row r="87" spans="1:23" ht="12.75" customHeight="1" x14ac:dyDescent="0.2">
      <c r="A87" s="1"/>
      <c r="B87" s="2"/>
      <c r="C87" s="1"/>
      <c r="D87" s="1"/>
      <c r="E87" s="1"/>
      <c r="F87" s="1"/>
      <c r="G87" s="1"/>
      <c r="H87" s="1"/>
      <c r="I87" s="1"/>
      <c r="J87" s="1"/>
      <c r="K87" s="1"/>
      <c r="L87" s="1"/>
      <c r="M87" s="1"/>
      <c r="N87" s="1"/>
      <c r="O87" s="1"/>
      <c r="P87" s="1"/>
      <c r="Q87" s="1"/>
      <c r="R87" s="1"/>
      <c r="S87" s="1"/>
      <c r="T87" s="1"/>
      <c r="U87" s="1"/>
      <c r="V87" s="1"/>
      <c r="W87" s="1"/>
    </row>
    <row r="88" spans="1:23" ht="12.75" customHeight="1" x14ac:dyDescent="0.2">
      <c r="A88" s="1"/>
      <c r="B88" s="2"/>
      <c r="C88" s="1"/>
      <c r="D88" s="1"/>
      <c r="E88" s="1"/>
      <c r="F88" s="1"/>
      <c r="G88" s="1"/>
      <c r="H88" s="1"/>
      <c r="I88" s="1"/>
      <c r="J88" s="1"/>
      <c r="K88" s="1"/>
      <c r="L88" s="1"/>
      <c r="M88" s="1"/>
      <c r="N88" s="1"/>
      <c r="O88" s="1"/>
      <c r="P88" s="1"/>
      <c r="Q88" s="1"/>
      <c r="R88" s="1"/>
      <c r="S88" s="1"/>
      <c r="T88" s="1"/>
      <c r="U88" s="1"/>
      <c r="V88" s="1"/>
      <c r="W88" s="1"/>
    </row>
    <row r="89" spans="1:23" ht="12.75" customHeight="1" x14ac:dyDescent="0.2">
      <c r="A89" s="1"/>
      <c r="B89" s="2"/>
      <c r="C89" s="1"/>
      <c r="D89" s="1"/>
      <c r="E89" s="1"/>
      <c r="F89" s="1"/>
      <c r="G89" s="1"/>
      <c r="H89" s="1"/>
      <c r="I89" s="1"/>
      <c r="J89" s="1"/>
      <c r="K89" s="1"/>
      <c r="L89" s="1"/>
      <c r="M89" s="1"/>
      <c r="N89" s="1"/>
      <c r="O89" s="1"/>
      <c r="P89" s="1"/>
      <c r="Q89" s="1"/>
      <c r="R89" s="1"/>
      <c r="S89" s="1"/>
      <c r="T89" s="1"/>
      <c r="U89" s="1"/>
      <c r="V89" s="1"/>
      <c r="W89" s="1"/>
    </row>
    <row r="90" spans="1:23" ht="12.75" customHeight="1" x14ac:dyDescent="0.2">
      <c r="A90" s="1"/>
      <c r="B90" s="2"/>
      <c r="C90" s="1"/>
      <c r="D90" s="1"/>
      <c r="E90" s="1"/>
      <c r="F90" s="1"/>
      <c r="G90" s="1"/>
      <c r="H90" s="1"/>
      <c r="I90" s="1"/>
      <c r="J90" s="1"/>
      <c r="K90" s="1"/>
      <c r="L90" s="1"/>
      <c r="M90" s="1"/>
      <c r="N90" s="1"/>
      <c r="O90" s="1"/>
      <c r="P90" s="1"/>
      <c r="Q90" s="1"/>
      <c r="R90" s="1"/>
      <c r="S90" s="1"/>
      <c r="T90" s="1"/>
      <c r="U90" s="1"/>
      <c r="V90" s="1"/>
      <c r="W90" s="1"/>
    </row>
    <row r="91" spans="1:23" ht="12.75" customHeight="1" x14ac:dyDescent="0.2">
      <c r="A91" s="1"/>
      <c r="B91" s="2"/>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2"/>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2"/>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2"/>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2"/>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2"/>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2"/>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2"/>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2"/>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2"/>
      <c r="C100" s="1"/>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
    <row r="102" spans="1:23" ht="15.75" customHeight="1" x14ac:dyDescent="0.2"/>
    <row r="103" spans="1:23" ht="15.75" customHeight="1" x14ac:dyDescent="0.2"/>
    <row r="104" spans="1:23" ht="15.75" customHeight="1" x14ac:dyDescent="0.2"/>
    <row r="105" spans="1:23" ht="15.75" customHeight="1" x14ac:dyDescent="0.2"/>
    <row r="106" spans="1:23" ht="15.75" customHeight="1" x14ac:dyDescent="0.2"/>
    <row r="107" spans="1:23" ht="15.75" customHeight="1" x14ac:dyDescent="0.2"/>
    <row r="108" spans="1:23" ht="15.75" customHeight="1" x14ac:dyDescent="0.2"/>
    <row r="109" spans="1:23" ht="15.75" customHeight="1" x14ac:dyDescent="0.2"/>
    <row r="110" spans="1:23" ht="15.75" customHeight="1" x14ac:dyDescent="0.2"/>
    <row r="111" spans="1:23" ht="15.75" customHeight="1" x14ac:dyDescent="0.2"/>
    <row r="112" spans="1:2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4Iw1fo/D0Mk3TwIyfS/5MVjobAu0RLfvaHI+9DSTCCL/R486YXWQT9EUTnCwm5wLgKwKfF9LCsPNC3i49zGHgg==" saltValue="/kDsrIySAJUk5siHWtxP9g==" spinCount="100000" sheet="1" objects="1" scenarios="1"/>
  <mergeCells count="1">
    <mergeCell ref="B6:C6"/>
  </mergeCells>
  <conditionalFormatting sqref="B25">
    <cfRule type="expression" dxfId="179" priority="1">
      <formula>ISBLANK(B25)</formula>
    </cfRule>
  </conditionalFormatting>
  <conditionalFormatting sqref="B26">
    <cfRule type="cellIs" dxfId="178" priority="2" operator="equal">
      <formula>"Error"</formula>
    </cfRule>
  </conditionalFormatting>
  <hyperlinks>
    <hyperlink ref="C12" location="'B11_Financial Overview'!A1" display="Financial Overview " xr:uid="{00000000-0004-0000-0100-000000000000}"/>
    <hyperlink ref="C13" location="'B12_Historical BS'!A1" display="Historical BS" xr:uid="{00000000-0004-0000-0100-000001000000}"/>
    <hyperlink ref="C14" location="'B13_Historical PL'!A1" display="Historical PL" xr:uid="{00000000-0004-0000-0100-000002000000}"/>
    <hyperlink ref="C15" location="'B14_Ownership Structure'!A1" display="Ownership Structure" xr:uid="{00000000-0004-0000-0100-000003000000}"/>
    <hyperlink ref="C16" location="'B15_Debts Grants Overview'!A1" display="Debt and Grants" xr:uid="{00000000-0004-0000-0100-000004000000}"/>
    <hyperlink ref="C17" location="'B15_Debts Grants Overview'!A1" display="Cash Flow Planning" xr:uid="{00000000-0004-0000-0100-000005000000}"/>
    <hyperlink ref="C18" location="'B17_Key Assumptions'!A1" display="Key Assumptions" xr:uid="{00000000-0004-0000-0100-000006000000}"/>
    <hyperlink ref="C19" location="'B18_Rework Comments'!A1" display="Rework Comments (to be used after the submission of this application in case of required clarifications)" xr:uid="{00000000-0004-0000-0100-000007000000}"/>
  </hyperlinks>
  <pageMargins left="0.78740157480314998" right="0.59055118110236204" top="0.59055118110236204" bottom="0.59055118110236204" header="0" footer="0"/>
  <pageSetup paperSize="9" scale="60" orientation="portrait"/>
  <headerFooter>
    <oddFooter>&amp;LApplication from 2018&amp;RVersion 01/2022</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F7F7F"/>
  </sheetPr>
  <dimension ref="A1:AX1000"/>
  <sheetViews>
    <sheetView showGridLines="0" workbookViewId="0">
      <selection activeCell="G21" sqref="G21"/>
    </sheetView>
  </sheetViews>
  <sheetFormatPr baseColWidth="10" defaultColWidth="12.625" defaultRowHeight="15" customHeight="1" x14ac:dyDescent="0.2"/>
  <cols>
    <col min="1" max="1" width="28.375" style="240" customWidth="1"/>
    <col min="2" max="2" width="1.625" style="240" customWidth="1"/>
    <col min="3" max="3" width="12.125" style="240" customWidth="1"/>
    <col min="4" max="4" width="1.625" style="240" customWidth="1"/>
    <col min="5" max="5" width="56.75" style="240" customWidth="1"/>
    <col min="6" max="6" width="1.625" style="240" customWidth="1"/>
    <col min="7" max="7" width="18.375" style="240" customWidth="1"/>
    <col min="8" max="8" width="1.625" style="240" customWidth="1"/>
    <col min="9" max="9" width="18.25" style="240" customWidth="1"/>
    <col min="10" max="10" width="1.625" style="240" customWidth="1"/>
    <col min="11" max="16" width="33.625" style="240" customWidth="1"/>
    <col min="17" max="17" width="1.625" style="240" customWidth="1"/>
    <col min="18" max="18" width="12.625" style="240" customWidth="1"/>
    <col min="19" max="19" width="1.625" style="240" customWidth="1"/>
    <col min="20" max="20" width="23.125" style="240" customWidth="1"/>
    <col min="21" max="21" width="1.625" style="240" customWidth="1"/>
    <col min="22" max="22" width="27.125" style="240" customWidth="1"/>
    <col min="23" max="23" width="1.625" style="240" customWidth="1"/>
    <col min="24" max="24" width="26.375" style="240" customWidth="1"/>
    <col min="25" max="25" width="1.625" style="240" customWidth="1"/>
    <col min="26" max="26" width="28.125" style="240" customWidth="1"/>
    <col min="27" max="27" width="1.625" style="240" customWidth="1"/>
    <col min="28" max="28" width="21.75" style="240" customWidth="1"/>
    <col min="29" max="29" width="1.625" style="240" customWidth="1"/>
    <col min="30" max="30" width="22.875" style="240" customWidth="1"/>
    <col min="31" max="31" width="1.625" style="240" customWidth="1"/>
    <col min="32" max="32" width="17.875" style="240" customWidth="1"/>
    <col min="33" max="33" width="1.625" style="240" customWidth="1"/>
    <col min="34" max="34" width="24.875" style="240" customWidth="1"/>
    <col min="35" max="35" width="1.625" style="240" customWidth="1"/>
    <col min="36" max="36" width="28.375" style="240" customWidth="1"/>
    <col min="37" max="37" width="1.625" style="240" customWidth="1"/>
    <col min="38" max="38" width="17.625" style="240" customWidth="1"/>
    <col min="39" max="39" width="1.625" style="240" customWidth="1"/>
    <col min="40" max="40" width="21.75" style="240" customWidth="1"/>
    <col min="41" max="41" width="1.625" style="240" customWidth="1"/>
    <col min="42" max="42" width="13.75" style="240" customWidth="1"/>
    <col min="43" max="43" width="1.625" style="240" customWidth="1"/>
    <col min="44" max="44" width="31.375" style="240" customWidth="1"/>
    <col min="45" max="45" width="2.75" style="240" customWidth="1"/>
    <col min="46" max="46" width="60.125" style="240" customWidth="1"/>
    <col min="47" max="47" width="2" style="240" customWidth="1"/>
    <col min="48" max="48" width="29.125" style="240" customWidth="1"/>
    <col min="49" max="49" width="2" style="240" customWidth="1"/>
    <col min="50" max="50" width="32.625" style="240" customWidth="1"/>
    <col min="51" max="16384" width="12.625" style="240"/>
  </cols>
  <sheetData>
    <row r="1" spans="1:50" ht="14.25" customHeight="1" x14ac:dyDescent="0.2">
      <c r="A1" s="239" t="s">
        <v>364</v>
      </c>
      <c r="C1" s="239" t="s">
        <v>365</v>
      </c>
      <c r="E1" s="239" t="s">
        <v>366</v>
      </c>
      <c r="G1" s="239" t="s">
        <v>367</v>
      </c>
      <c r="I1" s="239" t="s">
        <v>368</v>
      </c>
      <c r="K1" s="239" t="s">
        <v>32</v>
      </c>
      <c r="L1" s="239" t="s">
        <v>369</v>
      </c>
      <c r="M1" s="239" t="s">
        <v>370</v>
      </c>
      <c r="N1" s="239" t="s">
        <v>371</v>
      </c>
      <c r="O1" s="241" t="s">
        <v>372</v>
      </c>
      <c r="P1" s="241" t="s">
        <v>373</v>
      </c>
      <c r="R1" s="241" t="s">
        <v>374</v>
      </c>
      <c r="T1" s="241" t="s">
        <v>375</v>
      </c>
      <c r="V1" s="241" t="s">
        <v>219</v>
      </c>
      <c r="X1" s="239" t="s">
        <v>376</v>
      </c>
      <c r="Z1" s="239" t="s">
        <v>377</v>
      </c>
      <c r="AB1" s="239" t="s">
        <v>378</v>
      </c>
      <c r="AD1" s="239" t="s">
        <v>379</v>
      </c>
      <c r="AF1" s="239" t="s">
        <v>220</v>
      </c>
      <c r="AH1" s="239" t="s">
        <v>234</v>
      </c>
      <c r="AJ1" s="239" t="s">
        <v>380</v>
      </c>
      <c r="AL1" s="239" t="s">
        <v>381</v>
      </c>
      <c r="AN1" s="239" t="s">
        <v>382</v>
      </c>
      <c r="AP1" s="239" t="s">
        <v>383</v>
      </c>
      <c r="AR1" s="239" t="s">
        <v>384</v>
      </c>
      <c r="AT1" s="239" t="s">
        <v>385</v>
      </c>
      <c r="AV1" s="239" t="s">
        <v>386</v>
      </c>
      <c r="AW1" s="242"/>
      <c r="AX1" s="239" t="s">
        <v>387</v>
      </c>
    </row>
    <row r="2" spans="1:50" ht="14.25" customHeight="1" x14ac:dyDescent="0.2">
      <c r="A2" s="243" t="s">
        <v>388</v>
      </c>
      <c r="C2" s="243" t="s">
        <v>32</v>
      </c>
      <c r="E2" s="243" t="s">
        <v>32</v>
      </c>
      <c r="G2" s="243" t="s">
        <v>389</v>
      </c>
      <c r="I2" s="243" t="s">
        <v>390</v>
      </c>
      <c r="K2" s="243" t="s">
        <v>32</v>
      </c>
      <c r="L2" s="243" t="s">
        <v>32</v>
      </c>
      <c r="M2" s="243" t="s">
        <v>32</v>
      </c>
      <c r="N2" s="243" t="s">
        <v>32</v>
      </c>
      <c r="O2" s="243" t="s">
        <v>32</v>
      </c>
      <c r="P2" s="243" t="s">
        <v>32</v>
      </c>
      <c r="R2" s="243"/>
      <c r="T2" s="243" t="s">
        <v>32</v>
      </c>
      <c r="V2" s="243" t="s">
        <v>32</v>
      </c>
      <c r="X2" s="243" t="s">
        <v>32</v>
      </c>
      <c r="Z2" s="243" t="s">
        <v>32</v>
      </c>
      <c r="AB2" s="243" t="s">
        <v>32</v>
      </c>
      <c r="AD2" s="243" t="s">
        <v>32</v>
      </c>
      <c r="AF2" s="243" t="s">
        <v>32</v>
      </c>
      <c r="AH2" s="243" t="s">
        <v>32</v>
      </c>
      <c r="AJ2" s="243" t="s">
        <v>391</v>
      </c>
      <c r="AL2" s="243" t="s">
        <v>32</v>
      </c>
      <c r="AN2" s="243" t="s">
        <v>391</v>
      </c>
      <c r="AP2" s="243" t="s">
        <v>392</v>
      </c>
      <c r="AR2" s="243" t="s">
        <v>32</v>
      </c>
      <c r="AT2" s="243" t="s">
        <v>32</v>
      </c>
      <c r="AV2" s="243" t="s">
        <v>32</v>
      </c>
      <c r="AX2" s="243" t="s">
        <v>32</v>
      </c>
    </row>
    <row r="3" spans="1:50" ht="14.25" customHeight="1" x14ac:dyDescent="0.2">
      <c r="A3" s="243" t="s">
        <v>393</v>
      </c>
      <c r="C3" s="243" t="s">
        <v>394</v>
      </c>
      <c r="E3" s="243" t="s">
        <v>395</v>
      </c>
      <c r="G3" s="243" t="s">
        <v>271</v>
      </c>
      <c r="I3" s="243" t="s">
        <v>396</v>
      </c>
      <c r="K3" s="243"/>
      <c r="L3" s="243" t="s">
        <v>397</v>
      </c>
      <c r="M3" s="244" t="s">
        <v>398</v>
      </c>
      <c r="N3" s="244" t="s">
        <v>399</v>
      </c>
      <c r="O3" s="244" t="s">
        <v>400</v>
      </c>
      <c r="P3" s="244" t="s">
        <v>401</v>
      </c>
      <c r="R3" s="244" t="s">
        <v>402</v>
      </c>
      <c r="T3" s="244" t="s">
        <v>403</v>
      </c>
      <c r="V3" s="244" t="s">
        <v>404</v>
      </c>
      <c r="X3" s="244" t="s">
        <v>405</v>
      </c>
      <c r="Z3" s="244" t="s">
        <v>406</v>
      </c>
      <c r="AB3" s="243" t="s">
        <v>407</v>
      </c>
      <c r="AD3" s="243" t="s">
        <v>408</v>
      </c>
      <c r="AF3" s="243" t="s">
        <v>409</v>
      </c>
      <c r="AH3" s="243" t="s">
        <v>410</v>
      </c>
      <c r="AJ3" s="243" t="s">
        <v>411</v>
      </c>
      <c r="AL3" s="243" t="s">
        <v>412</v>
      </c>
      <c r="AN3" s="243" t="s">
        <v>413</v>
      </c>
      <c r="AP3" s="243" t="s">
        <v>308</v>
      </c>
      <c r="AR3" s="243" t="s">
        <v>412</v>
      </c>
      <c r="AT3" s="243" t="s">
        <v>414</v>
      </c>
      <c r="AV3" s="243" t="s">
        <v>415</v>
      </c>
      <c r="AX3" s="243" t="s">
        <v>416</v>
      </c>
    </row>
    <row r="4" spans="1:50" ht="14.25" customHeight="1" x14ac:dyDescent="0.2">
      <c r="C4" s="243" t="s">
        <v>417</v>
      </c>
      <c r="E4" s="243" t="s">
        <v>418</v>
      </c>
      <c r="G4" s="243" t="s">
        <v>296</v>
      </c>
      <c r="I4" s="243" t="s">
        <v>419</v>
      </c>
      <c r="K4" s="244"/>
      <c r="L4" s="244" t="s">
        <v>420</v>
      </c>
      <c r="M4" s="244" t="s">
        <v>421</v>
      </c>
      <c r="N4" s="244" t="s">
        <v>422</v>
      </c>
      <c r="O4" s="244" t="s">
        <v>423</v>
      </c>
      <c r="P4" s="244" t="s">
        <v>424</v>
      </c>
      <c r="R4" s="244" t="s">
        <v>425</v>
      </c>
      <c r="T4" s="244" t="s">
        <v>426</v>
      </c>
      <c r="V4" s="244" t="s">
        <v>427</v>
      </c>
      <c r="X4" s="244" t="s">
        <v>428</v>
      </c>
      <c r="Z4" s="244" t="s">
        <v>429</v>
      </c>
      <c r="AB4" s="243" t="s">
        <v>430</v>
      </c>
      <c r="AD4" s="243" t="s">
        <v>431</v>
      </c>
      <c r="AF4" s="243" t="s">
        <v>432</v>
      </c>
      <c r="AH4" s="243" t="s">
        <v>433</v>
      </c>
      <c r="AJ4" s="243" t="s">
        <v>434</v>
      </c>
      <c r="AL4" s="243" t="s">
        <v>418</v>
      </c>
      <c r="AN4" s="243" t="s">
        <v>435</v>
      </c>
      <c r="AP4" s="243" t="s">
        <v>436</v>
      </c>
      <c r="AR4" s="243" t="s">
        <v>437</v>
      </c>
      <c r="AT4" s="243" t="s">
        <v>438</v>
      </c>
      <c r="AV4" s="243" t="s">
        <v>439</v>
      </c>
      <c r="AX4" s="243" t="s">
        <v>440</v>
      </c>
    </row>
    <row r="5" spans="1:50" ht="14.25" customHeight="1" x14ac:dyDescent="0.2">
      <c r="K5" s="244"/>
      <c r="L5" s="244" t="s">
        <v>441</v>
      </c>
      <c r="M5" s="244" t="s">
        <v>442</v>
      </c>
      <c r="N5" s="244" t="s">
        <v>443</v>
      </c>
      <c r="O5" s="244" t="s">
        <v>444</v>
      </c>
      <c r="P5" s="244" t="s">
        <v>445</v>
      </c>
      <c r="T5" s="244" t="s">
        <v>446</v>
      </c>
      <c r="V5" s="244" t="s">
        <v>447</v>
      </c>
      <c r="AB5" s="243" t="s">
        <v>448</v>
      </c>
      <c r="AF5" s="243" t="s">
        <v>449</v>
      </c>
      <c r="AH5" s="243" t="s">
        <v>450</v>
      </c>
      <c r="AN5" s="243" t="s">
        <v>451</v>
      </c>
      <c r="AT5" s="243" t="s">
        <v>452</v>
      </c>
      <c r="AV5" s="243" t="s">
        <v>453</v>
      </c>
    </row>
    <row r="6" spans="1:50" ht="14.25" customHeight="1" x14ac:dyDescent="0.2">
      <c r="E6" s="239" t="s">
        <v>454</v>
      </c>
      <c r="K6" s="244"/>
      <c r="L6" s="244" t="s">
        <v>455</v>
      </c>
      <c r="M6" s="244" t="s">
        <v>456</v>
      </c>
      <c r="N6" s="244" t="s">
        <v>457</v>
      </c>
      <c r="O6" s="244" t="s">
        <v>458</v>
      </c>
      <c r="P6" s="244" t="s">
        <v>459</v>
      </c>
      <c r="T6" s="244" t="s">
        <v>460</v>
      </c>
      <c r="V6" s="244" t="s">
        <v>461</v>
      </c>
      <c r="AH6" s="243" t="s">
        <v>462</v>
      </c>
      <c r="AN6" s="243" t="s">
        <v>463</v>
      </c>
      <c r="AT6" s="243" t="s">
        <v>464</v>
      </c>
      <c r="AV6" s="243" t="s">
        <v>465</v>
      </c>
    </row>
    <row r="7" spans="1:50" ht="14.25" customHeight="1" x14ac:dyDescent="0.2">
      <c r="E7" s="243" t="s">
        <v>32</v>
      </c>
      <c r="K7" s="244"/>
      <c r="L7" s="244" t="s">
        <v>466</v>
      </c>
      <c r="M7" s="244" t="s">
        <v>467</v>
      </c>
      <c r="N7" s="244" t="s">
        <v>468</v>
      </c>
      <c r="O7" s="244" t="s">
        <v>469</v>
      </c>
      <c r="P7" s="244" t="s">
        <v>470</v>
      </c>
      <c r="T7" s="244" t="s">
        <v>448</v>
      </c>
      <c r="V7" s="244" t="s">
        <v>471</v>
      </c>
      <c r="AH7" s="243" t="s">
        <v>472</v>
      </c>
      <c r="AN7" s="243" t="s">
        <v>473</v>
      </c>
      <c r="AT7" s="243" t="s">
        <v>474</v>
      </c>
      <c r="AV7" s="243" t="s">
        <v>475</v>
      </c>
    </row>
    <row r="8" spans="1:50" ht="14.25" customHeight="1" x14ac:dyDescent="0.2">
      <c r="E8" s="243" t="s">
        <v>476</v>
      </c>
      <c r="K8" s="244"/>
      <c r="L8" s="244" t="s">
        <v>477</v>
      </c>
      <c r="M8" s="244" t="s">
        <v>478</v>
      </c>
      <c r="N8" s="244" t="s">
        <v>479</v>
      </c>
      <c r="O8" s="244" t="s">
        <v>480</v>
      </c>
      <c r="P8" s="244" t="s">
        <v>481</v>
      </c>
      <c r="U8" s="245"/>
      <c r="V8" s="244" t="s">
        <v>482</v>
      </c>
      <c r="AN8" s="243" t="s">
        <v>483</v>
      </c>
      <c r="AT8" s="243" t="s">
        <v>484</v>
      </c>
      <c r="AV8" s="243" t="s">
        <v>485</v>
      </c>
    </row>
    <row r="9" spans="1:50" ht="14.25" customHeight="1" x14ac:dyDescent="0.2">
      <c r="E9" s="243" t="s">
        <v>418</v>
      </c>
      <c r="K9" s="244"/>
      <c r="L9" s="244" t="s">
        <v>486</v>
      </c>
      <c r="M9" s="244" t="s">
        <v>487</v>
      </c>
      <c r="N9" s="244" t="s">
        <v>488</v>
      </c>
      <c r="O9" s="244" t="s">
        <v>489</v>
      </c>
      <c r="P9" s="244" t="s">
        <v>490</v>
      </c>
      <c r="U9" s="245"/>
      <c r="V9" s="244" t="s">
        <v>491</v>
      </c>
      <c r="AV9" s="243" t="s">
        <v>492</v>
      </c>
    </row>
    <row r="10" spans="1:50" ht="14.25" customHeight="1" x14ac:dyDescent="0.2">
      <c r="K10" s="244"/>
      <c r="L10" s="244" t="s">
        <v>493</v>
      </c>
      <c r="M10" s="244" t="s">
        <v>494</v>
      </c>
      <c r="N10" s="244" t="s">
        <v>495</v>
      </c>
      <c r="O10" s="244" t="s">
        <v>496</v>
      </c>
      <c r="P10" s="244" t="s">
        <v>497</v>
      </c>
      <c r="U10" s="245"/>
      <c r="AV10" s="243" t="s">
        <v>498</v>
      </c>
    </row>
    <row r="11" spans="1:50" ht="14.25" customHeight="1" x14ac:dyDescent="0.2">
      <c r="K11" s="244"/>
      <c r="L11" s="244" t="s">
        <v>499</v>
      </c>
      <c r="M11" s="244" t="s">
        <v>500</v>
      </c>
      <c r="N11" s="244" t="s">
        <v>501</v>
      </c>
      <c r="O11" s="244" t="s">
        <v>502</v>
      </c>
      <c r="P11" s="244" t="s">
        <v>503</v>
      </c>
      <c r="U11" s="245"/>
      <c r="AV11" s="243" t="s">
        <v>504</v>
      </c>
    </row>
    <row r="12" spans="1:50" ht="14.25" customHeight="1" x14ac:dyDescent="0.2">
      <c r="K12" s="244"/>
      <c r="L12" s="244" t="s">
        <v>505</v>
      </c>
      <c r="M12" s="244" t="s">
        <v>506</v>
      </c>
      <c r="N12" s="244" t="s">
        <v>507</v>
      </c>
      <c r="O12" s="244" t="s">
        <v>508</v>
      </c>
      <c r="P12" s="244" t="s">
        <v>509</v>
      </c>
      <c r="U12" s="245"/>
      <c r="AV12" s="243" t="s">
        <v>510</v>
      </c>
    </row>
    <row r="13" spans="1:50" ht="14.25" customHeight="1" x14ac:dyDescent="0.2">
      <c r="K13" s="244"/>
      <c r="L13" s="244" t="s">
        <v>511</v>
      </c>
      <c r="M13" s="244" t="s">
        <v>512</v>
      </c>
      <c r="N13" s="244" t="s">
        <v>513</v>
      </c>
      <c r="O13" s="244" t="s">
        <v>514</v>
      </c>
      <c r="P13" s="244" t="s">
        <v>515</v>
      </c>
      <c r="U13" s="245"/>
      <c r="AV13" s="243" t="s">
        <v>516</v>
      </c>
    </row>
    <row r="14" spans="1:50" ht="14.25" customHeight="1" x14ac:dyDescent="0.2">
      <c r="K14" s="244"/>
      <c r="L14" s="244" t="s">
        <v>517</v>
      </c>
      <c r="M14" s="244" t="s">
        <v>518</v>
      </c>
      <c r="N14" s="244" t="s">
        <v>519</v>
      </c>
      <c r="O14" s="244" t="s">
        <v>520</v>
      </c>
      <c r="P14" s="244" t="s">
        <v>521</v>
      </c>
      <c r="U14" s="245"/>
      <c r="AV14" s="243" t="s">
        <v>522</v>
      </c>
    </row>
    <row r="15" spans="1:50" ht="14.25" customHeight="1" x14ac:dyDescent="0.2">
      <c r="K15" s="244"/>
      <c r="L15" s="244" t="s">
        <v>523</v>
      </c>
      <c r="M15" s="244" t="s">
        <v>524</v>
      </c>
      <c r="N15" s="244" t="s">
        <v>525</v>
      </c>
      <c r="O15" s="244" t="s">
        <v>526</v>
      </c>
      <c r="P15" s="244" t="s">
        <v>527</v>
      </c>
      <c r="U15" s="245"/>
      <c r="AV15" s="243" t="s">
        <v>528</v>
      </c>
    </row>
    <row r="16" spans="1:50" ht="14.25" customHeight="1" x14ac:dyDescent="0.2">
      <c r="K16" s="244"/>
      <c r="L16" s="244" t="s">
        <v>529</v>
      </c>
      <c r="M16" s="243"/>
      <c r="N16" s="244" t="s">
        <v>530</v>
      </c>
      <c r="O16" s="244" t="s">
        <v>531</v>
      </c>
      <c r="P16" s="244" t="s">
        <v>532</v>
      </c>
      <c r="U16" s="245"/>
      <c r="AV16" s="243" t="s">
        <v>533</v>
      </c>
    </row>
    <row r="17" spans="11:48" ht="14.25" customHeight="1" x14ac:dyDescent="0.2">
      <c r="K17" s="243"/>
      <c r="L17" s="243"/>
      <c r="M17" s="243"/>
      <c r="N17" s="244" t="s">
        <v>534</v>
      </c>
      <c r="O17" s="244" t="s">
        <v>535</v>
      </c>
      <c r="P17" s="244" t="s">
        <v>536</v>
      </c>
      <c r="U17" s="245"/>
      <c r="AV17" s="243" t="s">
        <v>537</v>
      </c>
    </row>
    <row r="18" spans="11:48" ht="14.25" customHeight="1" x14ac:dyDescent="0.2">
      <c r="K18" s="243"/>
      <c r="L18" s="243"/>
      <c r="M18" s="243"/>
      <c r="N18" s="244" t="s">
        <v>538</v>
      </c>
      <c r="O18" s="244" t="s">
        <v>539</v>
      </c>
      <c r="P18" s="244" t="s">
        <v>540</v>
      </c>
      <c r="U18" s="245"/>
      <c r="AV18" s="243" t="s">
        <v>541</v>
      </c>
    </row>
    <row r="19" spans="11:48" ht="14.25" customHeight="1" x14ac:dyDescent="0.2">
      <c r="K19" s="243"/>
      <c r="L19" s="243"/>
      <c r="M19" s="243"/>
      <c r="N19" s="244" t="s">
        <v>542</v>
      </c>
      <c r="O19" s="244" t="s">
        <v>543</v>
      </c>
      <c r="P19" s="244" t="s">
        <v>544</v>
      </c>
      <c r="U19" s="245"/>
      <c r="AV19" s="243" t="s">
        <v>545</v>
      </c>
    </row>
    <row r="20" spans="11:48" ht="14.25" customHeight="1" x14ac:dyDescent="0.2">
      <c r="K20" s="243"/>
      <c r="L20" s="243"/>
      <c r="M20" s="243"/>
      <c r="N20" s="244" t="s">
        <v>546</v>
      </c>
      <c r="O20" s="244" t="s">
        <v>547</v>
      </c>
      <c r="P20" s="244" t="s">
        <v>548</v>
      </c>
      <c r="U20" s="245"/>
      <c r="AV20" s="243" t="s">
        <v>549</v>
      </c>
    </row>
    <row r="21" spans="11:48" ht="14.25" customHeight="1" x14ac:dyDescent="0.2">
      <c r="K21" s="243"/>
      <c r="L21" s="243"/>
      <c r="M21" s="243"/>
      <c r="N21" s="244" t="s">
        <v>550</v>
      </c>
      <c r="O21" s="244" t="s">
        <v>551</v>
      </c>
      <c r="P21" s="244" t="s">
        <v>552</v>
      </c>
      <c r="U21" s="245"/>
      <c r="AV21" s="243" t="s">
        <v>553</v>
      </c>
    </row>
    <row r="22" spans="11:48" ht="14.25" customHeight="1" x14ac:dyDescent="0.2">
      <c r="K22" s="243"/>
      <c r="L22" s="243"/>
      <c r="M22" s="243"/>
      <c r="N22" s="244" t="s">
        <v>554</v>
      </c>
      <c r="O22" s="244" t="s">
        <v>555</v>
      </c>
      <c r="P22" s="244" t="s">
        <v>556</v>
      </c>
      <c r="U22" s="245"/>
      <c r="AV22" s="243" t="s">
        <v>557</v>
      </c>
    </row>
    <row r="23" spans="11:48" ht="14.25" customHeight="1" x14ac:dyDescent="0.2">
      <c r="K23" s="243"/>
      <c r="L23" s="243"/>
      <c r="M23" s="243"/>
      <c r="N23" s="243"/>
      <c r="O23" s="244" t="s">
        <v>558</v>
      </c>
      <c r="P23" s="244" t="s">
        <v>559</v>
      </c>
      <c r="U23" s="245"/>
      <c r="AV23" s="243" t="s">
        <v>560</v>
      </c>
    </row>
    <row r="24" spans="11:48" ht="14.25" customHeight="1" x14ac:dyDescent="0.2">
      <c r="K24" s="243"/>
      <c r="L24" s="243"/>
      <c r="M24" s="243"/>
      <c r="N24" s="243"/>
      <c r="O24" s="244" t="s">
        <v>561</v>
      </c>
      <c r="P24" s="244" t="s">
        <v>562</v>
      </c>
      <c r="U24" s="245"/>
      <c r="AV24" s="243" t="s">
        <v>563</v>
      </c>
    </row>
    <row r="25" spans="11:48" ht="14.25" customHeight="1" x14ac:dyDescent="0.2">
      <c r="K25" s="243"/>
      <c r="L25" s="243"/>
      <c r="M25" s="243"/>
      <c r="N25" s="243"/>
      <c r="O25" s="244" t="s">
        <v>564</v>
      </c>
      <c r="P25" s="244" t="s">
        <v>565</v>
      </c>
      <c r="U25" s="245"/>
      <c r="AV25" s="243" t="s">
        <v>566</v>
      </c>
    </row>
    <row r="26" spans="11:48" ht="14.25" customHeight="1" x14ac:dyDescent="0.2">
      <c r="K26" s="243"/>
      <c r="L26" s="243"/>
      <c r="M26" s="243"/>
      <c r="N26" s="243"/>
      <c r="O26" s="244" t="s">
        <v>567</v>
      </c>
      <c r="P26" s="244" t="s">
        <v>568</v>
      </c>
      <c r="U26" s="245"/>
      <c r="AV26" s="243" t="s">
        <v>569</v>
      </c>
    </row>
    <row r="27" spans="11:48" ht="14.25" customHeight="1" x14ac:dyDescent="0.2">
      <c r="K27" s="243"/>
      <c r="L27" s="243"/>
      <c r="M27" s="243"/>
      <c r="N27" s="243"/>
      <c r="O27" s="244" t="s">
        <v>570</v>
      </c>
      <c r="P27" s="244" t="s">
        <v>571</v>
      </c>
      <c r="U27" s="245"/>
      <c r="AV27" s="243" t="s">
        <v>572</v>
      </c>
    </row>
    <row r="28" spans="11:48" ht="14.25" customHeight="1" x14ac:dyDescent="0.2">
      <c r="K28" s="243"/>
      <c r="L28" s="243"/>
      <c r="M28" s="243"/>
      <c r="N28" s="243"/>
      <c r="O28" s="244" t="s">
        <v>573</v>
      </c>
      <c r="P28" s="244" t="s">
        <v>574</v>
      </c>
      <c r="U28" s="245"/>
      <c r="AV28" s="243" t="s">
        <v>575</v>
      </c>
    </row>
    <row r="29" spans="11:48" ht="14.25" customHeight="1" x14ac:dyDescent="0.2">
      <c r="K29" s="243"/>
      <c r="L29" s="243"/>
      <c r="M29" s="243"/>
      <c r="N29" s="243"/>
      <c r="O29" s="243"/>
      <c r="P29" s="244" t="s">
        <v>576</v>
      </c>
      <c r="U29" s="245"/>
      <c r="AV29" s="243" t="s">
        <v>577</v>
      </c>
    </row>
    <row r="30" spans="11:48" ht="14.25" customHeight="1" x14ac:dyDescent="0.2">
      <c r="K30" s="243"/>
      <c r="L30" s="243"/>
      <c r="M30" s="243"/>
      <c r="N30" s="243"/>
      <c r="O30" s="243"/>
      <c r="P30" s="244" t="s">
        <v>578</v>
      </c>
      <c r="U30" s="245"/>
      <c r="AV30" s="243" t="s">
        <v>579</v>
      </c>
    </row>
    <row r="31" spans="11:48" ht="14.25" customHeight="1" x14ac:dyDescent="0.2">
      <c r="U31" s="245"/>
      <c r="AV31" s="243" t="s">
        <v>580</v>
      </c>
    </row>
    <row r="32" spans="11:48" ht="14.25" customHeight="1" x14ac:dyDescent="0.2">
      <c r="AV32" s="243" t="s">
        <v>581</v>
      </c>
    </row>
    <row r="33" spans="1:48" ht="14.25" customHeight="1" x14ac:dyDescent="0.2">
      <c r="AV33" s="243" t="s">
        <v>582</v>
      </c>
    </row>
    <row r="34" spans="1:48" ht="14.25" customHeight="1" x14ac:dyDescent="0.2">
      <c r="AV34" s="243" t="s">
        <v>583</v>
      </c>
    </row>
    <row r="35" spans="1:48" ht="14.25" customHeight="1" x14ac:dyDescent="0.2">
      <c r="A35" s="246"/>
      <c r="AV35" s="243" t="s">
        <v>584</v>
      </c>
    </row>
    <row r="36" spans="1:48" ht="14.25" customHeight="1" x14ac:dyDescent="0.2">
      <c r="A36" s="242"/>
      <c r="AV36" s="243" t="s">
        <v>585</v>
      </c>
    </row>
    <row r="37" spans="1:48" ht="14.25" customHeight="1" x14ac:dyDescent="0.2">
      <c r="AV37" s="243" t="s">
        <v>586</v>
      </c>
    </row>
    <row r="38" spans="1:48" ht="14.25" customHeight="1" x14ac:dyDescent="0.2">
      <c r="AV38" s="243" t="s">
        <v>587</v>
      </c>
    </row>
    <row r="39" spans="1:48" ht="14.25" customHeight="1" x14ac:dyDescent="0.2">
      <c r="AV39" s="243" t="s">
        <v>588</v>
      </c>
    </row>
    <row r="40" spans="1:48" ht="14.25" customHeight="1" x14ac:dyDescent="0.2">
      <c r="A40" s="242"/>
      <c r="AV40" s="243" t="s">
        <v>589</v>
      </c>
    </row>
    <row r="41" spans="1:48" ht="14.25" customHeight="1" x14ac:dyDescent="0.2">
      <c r="AV41" s="243" t="s">
        <v>590</v>
      </c>
    </row>
    <row r="42" spans="1:48" ht="14.25" customHeight="1" x14ac:dyDescent="0.2">
      <c r="AV42" s="243" t="s">
        <v>591</v>
      </c>
    </row>
    <row r="43" spans="1:48" ht="14.25" customHeight="1" x14ac:dyDescent="0.2">
      <c r="AV43" s="243" t="s">
        <v>592</v>
      </c>
    </row>
    <row r="44" spans="1:48" ht="14.25" customHeight="1" x14ac:dyDescent="0.2">
      <c r="AV44" s="243" t="s">
        <v>593</v>
      </c>
    </row>
    <row r="45" spans="1:48" ht="14.25" customHeight="1" x14ac:dyDescent="0.2">
      <c r="AV45" s="243" t="s">
        <v>594</v>
      </c>
    </row>
    <row r="46" spans="1:48" ht="14.25" customHeight="1" x14ac:dyDescent="0.2">
      <c r="AV46" s="243" t="s">
        <v>595</v>
      </c>
    </row>
    <row r="47" spans="1:48" ht="14.25" customHeight="1" x14ac:dyDescent="0.2">
      <c r="A47" s="242"/>
      <c r="AV47" s="243" t="s">
        <v>596</v>
      </c>
    </row>
    <row r="48" spans="1:48" ht="14.25" customHeight="1" x14ac:dyDescent="0.2">
      <c r="A48" s="242"/>
      <c r="AV48" s="243" t="s">
        <v>597</v>
      </c>
    </row>
    <row r="49" spans="48:48" ht="14.25" customHeight="1" x14ac:dyDescent="0.2">
      <c r="AV49" s="243" t="s">
        <v>598</v>
      </c>
    </row>
    <row r="50" spans="48:48" ht="14.25" customHeight="1" x14ac:dyDescent="0.2">
      <c r="AV50" s="243" t="s">
        <v>599</v>
      </c>
    </row>
    <row r="51" spans="48:48" ht="14.25" customHeight="1" x14ac:dyDescent="0.2">
      <c r="AV51" s="243" t="s">
        <v>600</v>
      </c>
    </row>
    <row r="52" spans="48:48" ht="14.25" customHeight="1" x14ac:dyDescent="0.2">
      <c r="AV52" s="243" t="s">
        <v>601</v>
      </c>
    </row>
    <row r="53" spans="48:48" ht="14.25" customHeight="1" x14ac:dyDescent="0.2">
      <c r="AV53" s="243" t="s">
        <v>602</v>
      </c>
    </row>
    <row r="54" spans="48:48" ht="14.25" customHeight="1" x14ac:dyDescent="0.2">
      <c r="AV54" s="243" t="s">
        <v>603</v>
      </c>
    </row>
    <row r="55" spans="48:48" ht="14.25" customHeight="1" x14ac:dyDescent="0.2">
      <c r="AV55" s="243" t="s">
        <v>604</v>
      </c>
    </row>
    <row r="56" spans="48:48" ht="14.25" customHeight="1" x14ac:dyDescent="0.2">
      <c r="AV56" s="243" t="s">
        <v>605</v>
      </c>
    </row>
    <row r="57" spans="48:48" ht="14.25" customHeight="1" x14ac:dyDescent="0.2">
      <c r="AV57" s="243" t="s">
        <v>606</v>
      </c>
    </row>
    <row r="58" spans="48:48" ht="14.25" customHeight="1" x14ac:dyDescent="0.2">
      <c r="AV58" s="243" t="s">
        <v>607</v>
      </c>
    </row>
    <row r="59" spans="48:48" ht="14.25" customHeight="1" x14ac:dyDescent="0.2">
      <c r="AV59" s="243" t="s">
        <v>608</v>
      </c>
    </row>
    <row r="60" spans="48:48" ht="14.25" customHeight="1" x14ac:dyDescent="0.2">
      <c r="AV60" s="243" t="s">
        <v>609</v>
      </c>
    </row>
    <row r="61" spans="48:48" ht="14.25" customHeight="1" x14ac:dyDescent="0.2">
      <c r="AV61" s="243" t="s">
        <v>610</v>
      </c>
    </row>
    <row r="62" spans="48:48" ht="14.25" customHeight="1" x14ac:dyDescent="0.2">
      <c r="AV62" s="243" t="s">
        <v>611</v>
      </c>
    </row>
    <row r="63" spans="48:48" ht="14.25" customHeight="1" x14ac:dyDescent="0.2">
      <c r="AV63" s="243" t="s">
        <v>612</v>
      </c>
    </row>
    <row r="64" spans="48:48" ht="14.25" customHeight="1" x14ac:dyDescent="0.2">
      <c r="AV64" s="243" t="s">
        <v>613</v>
      </c>
    </row>
    <row r="65" spans="48:48" ht="14.25" customHeight="1" x14ac:dyDescent="0.2">
      <c r="AV65" s="243" t="s">
        <v>614</v>
      </c>
    </row>
    <row r="66" spans="48:48" ht="14.25" customHeight="1" x14ac:dyDescent="0.2">
      <c r="AV66" s="243" t="s">
        <v>615</v>
      </c>
    </row>
    <row r="67" spans="48:48" ht="14.25" customHeight="1" x14ac:dyDescent="0.2">
      <c r="AV67" s="243" t="s">
        <v>616</v>
      </c>
    </row>
    <row r="68" spans="48:48" ht="14.25" customHeight="1" x14ac:dyDescent="0.2">
      <c r="AV68" s="243" t="s">
        <v>617</v>
      </c>
    </row>
    <row r="69" spans="48:48" ht="14.25" customHeight="1" x14ac:dyDescent="0.2">
      <c r="AV69" s="243" t="s">
        <v>618</v>
      </c>
    </row>
    <row r="70" spans="48:48" ht="14.25" customHeight="1" x14ac:dyDescent="0.2">
      <c r="AV70" s="243" t="s">
        <v>619</v>
      </c>
    </row>
    <row r="71" spans="48:48" ht="14.25" customHeight="1" x14ac:dyDescent="0.2">
      <c r="AV71" s="243" t="s">
        <v>620</v>
      </c>
    </row>
    <row r="72" spans="48:48" ht="14.25" customHeight="1" x14ac:dyDescent="0.2">
      <c r="AV72" s="243" t="s">
        <v>621</v>
      </c>
    </row>
    <row r="73" spans="48:48" ht="14.25" customHeight="1" x14ac:dyDescent="0.2">
      <c r="AV73" s="243" t="s">
        <v>622</v>
      </c>
    </row>
    <row r="74" spans="48:48" ht="14.25" customHeight="1" x14ac:dyDescent="0.2">
      <c r="AV74" s="243" t="s">
        <v>623</v>
      </c>
    </row>
    <row r="75" spans="48:48" ht="14.25" customHeight="1" x14ac:dyDescent="0.2">
      <c r="AV75" s="243" t="s">
        <v>624</v>
      </c>
    </row>
    <row r="76" spans="48:48" ht="14.25" customHeight="1" x14ac:dyDescent="0.2">
      <c r="AV76" s="243" t="s">
        <v>625</v>
      </c>
    </row>
    <row r="77" spans="48:48" ht="14.25" customHeight="1" x14ac:dyDescent="0.2">
      <c r="AV77" s="243" t="s">
        <v>626</v>
      </c>
    </row>
    <row r="78" spans="48:48" ht="14.25" customHeight="1" x14ac:dyDescent="0.2">
      <c r="AV78" s="243" t="s">
        <v>627</v>
      </c>
    </row>
    <row r="79" spans="48:48" ht="14.25" customHeight="1" x14ac:dyDescent="0.2">
      <c r="AV79" s="243" t="s">
        <v>628</v>
      </c>
    </row>
    <row r="80" spans="48:48" ht="14.25" customHeight="1" x14ac:dyDescent="0.2">
      <c r="AV80" s="243" t="s">
        <v>629</v>
      </c>
    </row>
    <row r="81" spans="48:48" ht="14.25" customHeight="1" x14ac:dyDescent="0.2">
      <c r="AV81" s="243" t="s">
        <v>630</v>
      </c>
    </row>
    <row r="82" spans="48:48" ht="14.25" customHeight="1" x14ac:dyDescent="0.2">
      <c r="AV82" s="243" t="s">
        <v>631</v>
      </c>
    </row>
    <row r="83" spans="48:48" ht="14.25" customHeight="1" x14ac:dyDescent="0.2">
      <c r="AV83" s="243" t="s">
        <v>632</v>
      </c>
    </row>
    <row r="84" spans="48:48" ht="14.25" customHeight="1" x14ac:dyDescent="0.2">
      <c r="AV84" s="243" t="s">
        <v>633</v>
      </c>
    </row>
    <row r="85" spans="48:48" ht="14.25" customHeight="1" x14ac:dyDescent="0.2">
      <c r="AV85" s="243" t="s">
        <v>634</v>
      </c>
    </row>
    <row r="86" spans="48:48" ht="14.25" customHeight="1" x14ac:dyDescent="0.2">
      <c r="AV86" s="243" t="s">
        <v>635</v>
      </c>
    </row>
    <row r="87" spans="48:48" ht="14.25" customHeight="1" x14ac:dyDescent="0.2">
      <c r="AV87" s="243" t="s">
        <v>636</v>
      </c>
    </row>
    <row r="88" spans="48:48" ht="14.25" customHeight="1" x14ac:dyDescent="0.2">
      <c r="AV88" s="243" t="s">
        <v>637</v>
      </c>
    </row>
    <row r="89" spans="48:48" ht="14.25" customHeight="1" x14ac:dyDescent="0.2">
      <c r="AV89" s="243" t="s">
        <v>638</v>
      </c>
    </row>
    <row r="90" spans="48:48" ht="14.25" customHeight="1" x14ac:dyDescent="0.2">
      <c r="AV90" s="243" t="s">
        <v>639</v>
      </c>
    </row>
    <row r="91" spans="48:48" ht="14.25" customHeight="1" x14ac:dyDescent="0.2">
      <c r="AV91" s="243" t="s">
        <v>640</v>
      </c>
    </row>
    <row r="92" spans="48:48" ht="14.25" customHeight="1" x14ac:dyDescent="0.2">
      <c r="AV92" s="243" t="s">
        <v>641</v>
      </c>
    </row>
    <row r="93" spans="48:48" ht="14.25" customHeight="1" x14ac:dyDescent="0.2">
      <c r="AV93" s="243" t="s">
        <v>642</v>
      </c>
    </row>
    <row r="94" spans="48:48" ht="14.25" customHeight="1" x14ac:dyDescent="0.2">
      <c r="AV94" s="243" t="s">
        <v>643</v>
      </c>
    </row>
    <row r="95" spans="48:48" ht="14.25" customHeight="1" x14ac:dyDescent="0.2">
      <c r="AV95" s="243" t="s">
        <v>644</v>
      </c>
    </row>
    <row r="96" spans="48:48" ht="14.25" customHeight="1" x14ac:dyDescent="0.2">
      <c r="AV96" s="243" t="s">
        <v>645</v>
      </c>
    </row>
    <row r="97" spans="48:48" ht="14.25" customHeight="1" x14ac:dyDescent="0.2">
      <c r="AV97" s="243" t="s">
        <v>646</v>
      </c>
    </row>
    <row r="98" spans="48:48" ht="14.25" customHeight="1" x14ac:dyDescent="0.2">
      <c r="AV98" s="243" t="s">
        <v>647</v>
      </c>
    </row>
    <row r="99" spans="48:48" ht="14.25" customHeight="1" x14ac:dyDescent="0.2">
      <c r="AV99" s="243" t="s">
        <v>648</v>
      </c>
    </row>
    <row r="100" spans="48:48" ht="14.25" customHeight="1" x14ac:dyDescent="0.2">
      <c r="AV100" s="243" t="s">
        <v>649</v>
      </c>
    </row>
    <row r="101" spans="48:48" ht="14.25" customHeight="1" x14ac:dyDescent="0.2">
      <c r="AV101" s="243" t="s">
        <v>650</v>
      </c>
    </row>
    <row r="102" spans="48:48" ht="14.25" customHeight="1" x14ac:dyDescent="0.2">
      <c r="AV102" s="243" t="s">
        <v>651</v>
      </c>
    </row>
    <row r="103" spans="48:48" ht="14.25" customHeight="1" x14ac:dyDescent="0.2">
      <c r="AV103" s="243" t="s">
        <v>652</v>
      </c>
    </row>
    <row r="104" spans="48:48" ht="14.25" customHeight="1" x14ac:dyDescent="0.2">
      <c r="AV104" s="243" t="s">
        <v>653</v>
      </c>
    </row>
    <row r="105" spans="48:48" ht="14.25" customHeight="1" x14ac:dyDescent="0.2">
      <c r="AV105" s="243" t="s">
        <v>654</v>
      </c>
    </row>
    <row r="106" spans="48:48" ht="14.25" customHeight="1" x14ac:dyDescent="0.2">
      <c r="AV106" s="243" t="s">
        <v>655</v>
      </c>
    </row>
    <row r="107" spans="48:48" ht="14.25" customHeight="1" x14ac:dyDescent="0.2">
      <c r="AV107" s="243" t="s">
        <v>656</v>
      </c>
    </row>
    <row r="108" spans="48:48" ht="14.25" customHeight="1" x14ac:dyDescent="0.2">
      <c r="AV108" s="243" t="s">
        <v>657</v>
      </c>
    </row>
    <row r="109" spans="48:48" ht="14.25" customHeight="1" x14ac:dyDescent="0.2">
      <c r="AV109" s="243" t="s">
        <v>658</v>
      </c>
    </row>
    <row r="110" spans="48:48" ht="14.25" customHeight="1" x14ac:dyDescent="0.2">
      <c r="AV110" s="243" t="s">
        <v>659</v>
      </c>
    </row>
    <row r="111" spans="48:48" ht="14.25" customHeight="1" x14ac:dyDescent="0.2">
      <c r="AV111" s="243" t="s">
        <v>660</v>
      </c>
    </row>
    <row r="112" spans="48:48" ht="14.25" customHeight="1" x14ac:dyDescent="0.2">
      <c r="AV112" s="243" t="s">
        <v>661</v>
      </c>
    </row>
    <row r="113" spans="48:48" ht="14.25" customHeight="1" x14ac:dyDescent="0.2">
      <c r="AV113" s="243" t="s">
        <v>662</v>
      </c>
    </row>
    <row r="114" spans="48:48" ht="14.25" customHeight="1" x14ac:dyDescent="0.2">
      <c r="AV114" s="243" t="s">
        <v>663</v>
      </c>
    </row>
    <row r="115" spans="48:48" ht="14.25" customHeight="1" x14ac:dyDescent="0.2">
      <c r="AV115" s="243" t="s">
        <v>664</v>
      </c>
    </row>
    <row r="116" spans="48:48" ht="14.25" customHeight="1" x14ac:dyDescent="0.2">
      <c r="AV116" s="243" t="s">
        <v>665</v>
      </c>
    </row>
    <row r="117" spans="48:48" ht="14.25" customHeight="1" x14ac:dyDescent="0.2">
      <c r="AV117" s="243" t="s">
        <v>666</v>
      </c>
    </row>
    <row r="118" spans="48:48" ht="14.25" customHeight="1" x14ac:dyDescent="0.2">
      <c r="AV118" s="243" t="s">
        <v>667</v>
      </c>
    </row>
    <row r="119" spans="48:48" ht="14.25" customHeight="1" x14ac:dyDescent="0.2">
      <c r="AV119" s="243" t="s">
        <v>668</v>
      </c>
    </row>
    <row r="120" spans="48:48" ht="14.25" customHeight="1" x14ac:dyDescent="0.2">
      <c r="AV120" s="243" t="s">
        <v>669</v>
      </c>
    </row>
    <row r="121" spans="48:48" ht="14.25" customHeight="1" x14ac:dyDescent="0.2">
      <c r="AV121" s="243" t="s">
        <v>670</v>
      </c>
    </row>
    <row r="122" spans="48:48" ht="14.25" customHeight="1" x14ac:dyDescent="0.2">
      <c r="AV122" s="243" t="s">
        <v>671</v>
      </c>
    </row>
    <row r="123" spans="48:48" ht="14.25" customHeight="1" x14ac:dyDescent="0.2">
      <c r="AV123" s="243" t="s">
        <v>672</v>
      </c>
    </row>
    <row r="124" spans="48:48" ht="14.25" customHeight="1" x14ac:dyDescent="0.2">
      <c r="AV124" s="243" t="s">
        <v>673</v>
      </c>
    </row>
    <row r="125" spans="48:48" ht="14.25" customHeight="1" x14ac:dyDescent="0.2">
      <c r="AV125" s="243" t="s">
        <v>674</v>
      </c>
    </row>
    <row r="126" spans="48:48" ht="14.25" customHeight="1" x14ac:dyDescent="0.2">
      <c r="AV126" s="243" t="s">
        <v>675</v>
      </c>
    </row>
    <row r="127" spans="48:48" ht="14.25" customHeight="1" x14ac:dyDescent="0.2">
      <c r="AV127" s="243" t="s">
        <v>676</v>
      </c>
    </row>
    <row r="128" spans="48:48" ht="14.25" customHeight="1" x14ac:dyDescent="0.2">
      <c r="AV128" s="243" t="s">
        <v>677</v>
      </c>
    </row>
    <row r="129" spans="48:48" ht="14.25" customHeight="1" x14ac:dyDescent="0.2">
      <c r="AV129" s="243" t="s">
        <v>678</v>
      </c>
    </row>
    <row r="130" spans="48:48" ht="14.25" customHeight="1" x14ac:dyDescent="0.2">
      <c r="AV130" s="243" t="s">
        <v>679</v>
      </c>
    </row>
    <row r="131" spans="48:48" ht="14.25" customHeight="1" x14ac:dyDescent="0.2">
      <c r="AV131" s="243" t="s">
        <v>680</v>
      </c>
    </row>
    <row r="132" spans="48:48" ht="14.25" customHeight="1" x14ac:dyDescent="0.2">
      <c r="AV132" s="243" t="s">
        <v>681</v>
      </c>
    </row>
    <row r="133" spans="48:48" ht="14.25" customHeight="1" x14ac:dyDescent="0.2">
      <c r="AV133" s="243" t="s">
        <v>682</v>
      </c>
    </row>
    <row r="134" spans="48:48" ht="14.25" customHeight="1" x14ac:dyDescent="0.2">
      <c r="AV134" s="243" t="s">
        <v>683</v>
      </c>
    </row>
    <row r="135" spans="48:48" ht="14.25" customHeight="1" x14ac:dyDescent="0.2">
      <c r="AV135" s="243" t="s">
        <v>684</v>
      </c>
    </row>
    <row r="136" spans="48:48" ht="14.25" customHeight="1" x14ac:dyDescent="0.2">
      <c r="AV136" s="243" t="s">
        <v>685</v>
      </c>
    </row>
    <row r="137" spans="48:48" ht="14.25" customHeight="1" x14ac:dyDescent="0.2">
      <c r="AV137" s="243" t="s">
        <v>686</v>
      </c>
    </row>
    <row r="138" spans="48:48" ht="14.25" customHeight="1" x14ac:dyDescent="0.2">
      <c r="AV138" s="243" t="s">
        <v>687</v>
      </c>
    </row>
    <row r="139" spans="48:48" ht="14.25" customHeight="1" x14ac:dyDescent="0.2">
      <c r="AV139" s="243" t="s">
        <v>688</v>
      </c>
    </row>
    <row r="140" spans="48:48" ht="14.25" customHeight="1" x14ac:dyDescent="0.2">
      <c r="AV140" s="243" t="s">
        <v>689</v>
      </c>
    </row>
    <row r="141" spans="48:48" ht="14.25" customHeight="1" x14ac:dyDescent="0.2">
      <c r="AV141" s="243" t="s">
        <v>690</v>
      </c>
    </row>
    <row r="142" spans="48:48" ht="14.25" customHeight="1" x14ac:dyDescent="0.2">
      <c r="AV142" s="243" t="s">
        <v>691</v>
      </c>
    </row>
    <row r="143" spans="48:48" ht="14.25" customHeight="1" x14ac:dyDescent="0.2">
      <c r="AV143" s="243" t="s">
        <v>692</v>
      </c>
    </row>
    <row r="144" spans="48:48" ht="14.25" customHeight="1" x14ac:dyDescent="0.2">
      <c r="AV144" s="243" t="s">
        <v>693</v>
      </c>
    </row>
    <row r="145" spans="48:48" ht="14.25" customHeight="1" x14ac:dyDescent="0.2">
      <c r="AV145" s="243" t="s">
        <v>694</v>
      </c>
    </row>
    <row r="146" spans="48:48" ht="14.25" customHeight="1" x14ac:dyDescent="0.2">
      <c r="AV146" s="243" t="s">
        <v>695</v>
      </c>
    </row>
    <row r="147" spans="48:48" ht="14.25" customHeight="1" x14ac:dyDescent="0.2">
      <c r="AV147" s="243" t="s">
        <v>696</v>
      </c>
    </row>
    <row r="148" spans="48:48" ht="14.25" customHeight="1" x14ac:dyDescent="0.2">
      <c r="AV148" s="243" t="s">
        <v>697</v>
      </c>
    </row>
    <row r="149" spans="48:48" ht="14.25" customHeight="1" x14ac:dyDescent="0.2">
      <c r="AV149" s="243" t="s">
        <v>698</v>
      </c>
    </row>
    <row r="150" spans="48:48" ht="14.25" customHeight="1" x14ac:dyDescent="0.2">
      <c r="AV150" s="243" t="s">
        <v>699</v>
      </c>
    </row>
    <row r="151" spans="48:48" ht="14.25" customHeight="1" x14ac:dyDescent="0.2">
      <c r="AV151" s="243" t="s">
        <v>700</v>
      </c>
    </row>
    <row r="152" spans="48:48" ht="14.25" customHeight="1" x14ac:dyDescent="0.2">
      <c r="AV152" s="243" t="s">
        <v>701</v>
      </c>
    </row>
    <row r="153" spans="48:48" ht="14.25" customHeight="1" x14ac:dyDescent="0.2">
      <c r="AV153" s="243" t="s">
        <v>702</v>
      </c>
    </row>
    <row r="154" spans="48:48" ht="14.25" customHeight="1" x14ac:dyDescent="0.2">
      <c r="AV154" s="243" t="s">
        <v>703</v>
      </c>
    </row>
    <row r="155" spans="48:48" ht="14.25" customHeight="1" x14ac:dyDescent="0.2">
      <c r="AV155" s="243" t="s">
        <v>704</v>
      </c>
    </row>
    <row r="156" spans="48:48" ht="14.25" customHeight="1" x14ac:dyDescent="0.2">
      <c r="AV156" s="243" t="s">
        <v>705</v>
      </c>
    </row>
    <row r="157" spans="48:48" ht="14.25" customHeight="1" x14ac:dyDescent="0.2">
      <c r="AV157" s="243" t="s">
        <v>706</v>
      </c>
    </row>
    <row r="158" spans="48:48" ht="14.25" customHeight="1" x14ac:dyDescent="0.2">
      <c r="AV158" s="243" t="s">
        <v>707</v>
      </c>
    </row>
    <row r="159" spans="48:48" ht="14.25" customHeight="1" x14ac:dyDescent="0.2">
      <c r="AV159" s="243" t="s">
        <v>708</v>
      </c>
    </row>
    <row r="160" spans="48:48" ht="14.25" customHeight="1" x14ac:dyDescent="0.2">
      <c r="AV160" s="243" t="s">
        <v>709</v>
      </c>
    </row>
    <row r="161" spans="48:48" ht="14.25" customHeight="1" x14ac:dyDescent="0.2">
      <c r="AV161" s="243" t="s">
        <v>710</v>
      </c>
    </row>
    <row r="162" spans="48:48" ht="14.25" customHeight="1" x14ac:dyDescent="0.2">
      <c r="AV162" s="243" t="s">
        <v>711</v>
      </c>
    </row>
    <row r="163" spans="48:48" ht="14.25" customHeight="1" x14ac:dyDescent="0.2">
      <c r="AV163" s="243" t="s">
        <v>712</v>
      </c>
    </row>
    <row r="164" spans="48:48" ht="14.25" customHeight="1" x14ac:dyDescent="0.2">
      <c r="AV164" s="243" t="s">
        <v>713</v>
      </c>
    </row>
    <row r="165" spans="48:48" ht="14.25" customHeight="1" x14ac:dyDescent="0.2">
      <c r="AV165" s="243" t="s">
        <v>714</v>
      </c>
    </row>
    <row r="166" spans="48:48" ht="14.25" customHeight="1" x14ac:dyDescent="0.2">
      <c r="AV166" s="243" t="s">
        <v>715</v>
      </c>
    </row>
    <row r="167" spans="48:48" ht="14.25" customHeight="1" x14ac:dyDescent="0.2">
      <c r="AV167" s="243" t="s">
        <v>716</v>
      </c>
    </row>
    <row r="168" spans="48:48" ht="14.25" customHeight="1" x14ac:dyDescent="0.2">
      <c r="AV168" s="243" t="s">
        <v>717</v>
      </c>
    </row>
    <row r="169" spans="48:48" ht="14.25" customHeight="1" x14ac:dyDescent="0.2">
      <c r="AV169" s="243" t="s">
        <v>718</v>
      </c>
    </row>
    <row r="170" spans="48:48" ht="14.25" customHeight="1" x14ac:dyDescent="0.2">
      <c r="AV170" s="243" t="s">
        <v>719</v>
      </c>
    </row>
    <row r="171" spans="48:48" ht="14.25" customHeight="1" x14ac:dyDescent="0.2">
      <c r="AV171" s="243" t="s">
        <v>720</v>
      </c>
    </row>
    <row r="172" spans="48:48" ht="14.25" customHeight="1" x14ac:dyDescent="0.2">
      <c r="AV172" s="243" t="s">
        <v>721</v>
      </c>
    </row>
    <row r="173" spans="48:48" ht="14.25" customHeight="1" x14ac:dyDescent="0.2">
      <c r="AV173" s="243" t="s">
        <v>722</v>
      </c>
    </row>
    <row r="174" spans="48:48" ht="14.25" customHeight="1" x14ac:dyDescent="0.2">
      <c r="AV174" s="243" t="s">
        <v>723</v>
      </c>
    </row>
    <row r="175" spans="48:48" ht="14.25" customHeight="1" x14ac:dyDescent="0.2">
      <c r="AV175" s="243" t="s">
        <v>724</v>
      </c>
    </row>
    <row r="176" spans="48:48" ht="14.25" customHeight="1" x14ac:dyDescent="0.2">
      <c r="AV176" s="243" t="s">
        <v>725</v>
      </c>
    </row>
    <row r="177" spans="48:48" ht="14.25" customHeight="1" x14ac:dyDescent="0.2">
      <c r="AV177" s="243" t="s">
        <v>726</v>
      </c>
    </row>
    <row r="178" spans="48:48" ht="14.25" customHeight="1" x14ac:dyDescent="0.2">
      <c r="AV178" s="243" t="s">
        <v>727</v>
      </c>
    </row>
    <row r="179" spans="48:48" ht="14.25" customHeight="1" x14ac:dyDescent="0.2">
      <c r="AV179" s="243" t="s">
        <v>728</v>
      </c>
    </row>
    <row r="180" spans="48:48" ht="14.25" customHeight="1" x14ac:dyDescent="0.2">
      <c r="AV180" s="243" t="s">
        <v>729</v>
      </c>
    </row>
    <row r="181" spans="48:48" ht="14.25" customHeight="1" x14ac:dyDescent="0.2">
      <c r="AV181" s="243" t="s">
        <v>730</v>
      </c>
    </row>
    <row r="182" spans="48:48" ht="14.25" customHeight="1" x14ac:dyDescent="0.2">
      <c r="AV182" s="243" t="s">
        <v>731</v>
      </c>
    </row>
    <row r="183" spans="48:48" ht="14.25" customHeight="1" x14ac:dyDescent="0.2">
      <c r="AV183" s="243" t="s">
        <v>732</v>
      </c>
    </row>
    <row r="184" spans="48:48" ht="14.25" customHeight="1" x14ac:dyDescent="0.2">
      <c r="AV184" s="243" t="s">
        <v>733</v>
      </c>
    </row>
    <row r="185" spans="48:48" ht="14.25" customHeight="1" x14ac:dyDescent="0.2">
      <c r="AV185" s="243" t="s">
        <v>734</v>
      </c>
    </row>
    <row r="186" spans="48:48" ht="14.25" customHeight="1" x14ac:dyDescent="0.2">
      <c r="AV186" s="243" t="s">
        <v>735</v>
      </c>
    </row>
    <row r="187" spans="48:48" ht="14.25" customHeight="1" x14ac:dyDescent="0.2">
      <c r="AV187" s="243" t="s">
        <v>736</v>
      </c>
    </row>
    <row r="188" spans="48:48" ht="14.25" customHeight="1" x14ac:dyDescent="0.2">
      <c r="AV188" s="243" t="s">
        <v>737</v>
      </c>
    </row>
    <row r="189" spans="48:48" ht="14.25" customHeight="1" x14ac:dyDescent="0.2">
      <c r="AV189" s="243" t="s">
        <v>738</v>
      </c>
    </row>
    <row r="190" spans="48:48" ht="14.25" customHeight="1" x14ac:dyDescent="0.2">
      <c r="AV190" s="243" t="s">
        <v>739</v>
      </c>
    </row>
    <row r="191" spans="48:48" ht="14.25" customHeight="1" x14ac:dyDescent="0.2">
      <c r="AV191" s="243" t="s">
        <v>740</v>
      </c>
    </row>
    <row r="192" spans="48:48" ht="14.25" customHeight="1" x14ac:dyDescent="0.2">
      <c r="AV192" s="243" t="s">
        <v>741</v>
      </c>
    </row>
    <row r="193" spans="48:48" ht="14.25" customHeight="1" x14ac:dyDescent="0.2">
      <c r="AV193" s="243" t="s">
        <v>742</v>
      </c>
    </row>
    <row r="194" spans="48:48" ht="14.25" customHeight="1" x14ac:dyDescent="0.2">
      <c r="AV194" s="243" t="s">
        <v>743</v>
      </c>
    </row>
    <row r="195" spans="48:48" ht="14.25" customHeight="1" x14ac:dyDescent="0.2">
      <c r="AV195" s="243" t="s">
        <v>744</v>
      </c>
    </row>
    <row r="196" spans="48:48" ht="14.25" customHeight="1" x14ac:dyDescent="0.2">
      <c r="AV196" s="243" t="s">
        <v>745</v>
      </c>
    </row>
    <row r="197" spans="48:48" ht="14.25" customHeight="1" x14ac:dyDescent="0.2">
      <c r="AV197" s="243" t="s">
        <v>746</v>
      </c>
    </row>
    <row r="198" spans="48:48" ht="14.25" customHeight="1" x14ac:dyDescent="0.2">
      <c r="AV198" s="243" t="s">
        <v>747</v>
      </c>
    </row>
    <row r="199" spans="48:48" ht="14.25" customHeight="1" x14ac:dyDescent="0.2">
      <c r="AV199" s="243" t="s">
        <v>748</v>
      </c>
    </row>
    <row r="200" spans="48:48" ht="14.25" customHeight="1" x14ac:dyDescent="0.2">
      <c r="AV200" s="243" t="s">
        <v>749</v>
      </c>
    </row>
    <row r="201" spans="48:48" ht="14.25" customHeight="1" x14ac:dyDescent="0.2">
      <c r="AV201" s="243" t="s">
        <v>750</v>
      </c>
    </row>
    <row r="202" spans="48:48" ht="14.25" customHeight="1" x14ac:dyDescent="0.2">
      <c r="AV202" s="243" t="s">
        <v>751</v>
      </c>
    </row>
    <row r="203" spans="48:48" ht="14.25" customHeight="1" x14ac:dyDescent="0.2">
      <c r="AV203" s="243" t="s">
        <v>752</v>
      </c>
    </row>
    <row r="204" spans="48:48" ht="14.25" customHeight="1" x14ac:dyDescent="0.2">
      <c r="AV204" s="243" t="s">
        <v>753</v>
      </c>
    </row>
    <row r="205" spans="48:48" ht="14.25" customHeight="1" x14ac:dyDescent="0.2">
      <c r="AV205" s="243" t="s">
        <v>754</v>
      </c>
    </row>
    <row r="206" spans="48:48" ht="14.25" customHeight="1" x14ac:dyDescent="0.2">
      <c r="AV206" s="243" t="s">
        <v>755</v>
      </c>
    </row>
    <row r="207" spans="48:48" ht="14.25" customHeight="1" x14ac:dyDescent="0.2">
      <c r="AV207" s="243" t="s">
        <v>756</v>
      </c>
    </row>
    <row r="208" spans="48:48" ht="14.25" customHeight="1" x14ac:dyDescent="0.2">
      <c r="AV208" s="243" t="s">
        <v>757</v>
      </c>
    </row>
    <row r="209" spans="48:48" ht="14.25" customHeight="1" x14ac:dyDescent="0.2">
      <c r="AV209" s="243" t="s">
        <v>758</v>
      </c>
    </row>
    <row r="210" spans="48:48" ht="14.25" customHeight="1" x14ac:dyDescent="0.2">
      <c r="AV210" s="243" t="s">
        <v>759</v>
      </c>
    </row>
    <row r="211" spans="48:48" ht="14.25" customHeight="1" x14ac:dyDescent="0.2">
      <c r="AV211" s="243" t="s">
        <v>760</v>
      </c>
    </row>
    <row r="212" spans="48:48" ht="14.25" customHeight="1" x14ac:dyDescent="0.2">
      <c r="AV212" s="243" t="s">
        <v>761</v>
      </c>
    </row>
    <row r="213" spans="48:48" ht="14.25" customHeight="1" x14ac:dyDescent="0.2">
      <c r="AV213" s="243" t="s">
        <v>762</v>
      </c>
    </row>
    <row r="214" spans="48:48" ht="14.25" customHeight="1" x14ac:dyDescent="0.2">
      <c r="AV214" s="243" t="s">
        <v>763</v>
      </c>
    </row>
    <row r="215" spans="48:48" ht="14.25" customHeight="1" x14ac:dyDescent="0.2">
      <c r="AV215" s="243" t="s">
        <v>764</v>
      </c>
    </row>
    <row r="216" spans="48:48" ht="14.25" customHeight="1" x14ac:dyDescent="0.2">
      <c r="AV216" s="243" t="s">
        <v>765</v>
      </c>
    </row>
    <row r="217" spans="48:48" ht="14.25" customHeight="1" x14ac:dyDescent="0.2">
      <c r="AV217" s="243" t="s">
        <v>766</v>
      </c>
    </row>
    <row r="218" spans="48:48" ht="14.25" customHeight="1" x14ac:dyDescent="0.2">
      <c r="AV218" s="243" t="s">
        <v>767</v>
      </c>
    </row>
    <row r="219" spans="48:48" ht="14.25" customHeight="1" x14ac:dyDescent="0.2">
      <c r="AV219" s="243" t="s">
        <v>768</v>
      </c>
    </row>
    <row r="220" spans="48:48" ht="14.25" customHeight="1" x14ac:dyDescent="0.2">
      <c r="AV220" s="243" t="s">
        <v>769</v>
      </c>
    </row>
    <row r="221" spans="48:48" ht="14.25" customHeight="1" x14ac:dyDescent="0.2">
      <c r="AV221" s="243" t="s">
        <v>770</v>
      </c>
    </row>
    <row r="222" spans="48:48" ht="14.25" customHeight="1" x14ac:dyDescent="0.2">
      <c r="AV222" s="243" t="s">
        <v>771</v>
      </c>
    </row>
    <row r="223" spans="48:48" ht="14.25" customHeight="1" x14ac:dyDescent="0.2">
      <c r="AV223" s="243" t="s">
        <v>772</v>
      </c>
    </row>
    <row r="224" spans="48:48" ht="14.25" customHeight="1" x14ac:dyDescent="0.2">
      <c r="AV224" s="243" t="s">
        <v>773</v>
      </c>
    </row>
    <row r="225" spans="48:48" ht="14.25" customHeight="1" x14ac:dyDescent="0.2">
      <c r="AV225" s="243" t="s">
        <v>774</v>
      </c>
    </row>
    <row r="226" spans="48:48" ht="14.25" customHeight="1" x14ac:dyDescent="0.2">
      <c r="AV226" s="243" t="s">
        <v>775</v>
      </c>
    </row>
    <row r="227" spans="48:48" ht="14.25" customHeight="1" x14ac:dyDescent="0.2">
      <c r="AV227" s="243" t="s">
        <v>776</v>
      </c>
    </row>
    <row r="228" spans="48:48" ht="14.25" customHeight="1" x14ac:dyDescent="0.2">
      <c r="AV228" s="243" t="s">
        <v>777</v>
      </c>
    </row>
    <row r="229" spans="48:48" ht="14.25" customHeight="1" x14ac:dyDescent="0.2">
      <c r="AV229" s="243" t="s">
        <v>778</v>
      </c>
    </row>
    <row r="230" spans="48:48" ht="14.25" customHeight="1" x14ac:dyDescent="0.2">
      <c r="AV230" s="243" t="s">
        <v>779</v>
      </c>
    </row>
    <row r="231" spans="48:48" ht="14.25" customHeight="1" x14ac:dyDescent="0.2">
      <c r="AV231" s="243" t="s">
        <v>780</v>
      </c>
    </row>
    <row r="232" spans="48:48" ht="14.25" customHeight="1" x14ac:dyDescent="0.2">
      <c r="AV232" s="243" t="s">
        <v>781</v>
      </c>
    </row>
    <row r="233" spans="48:48" ht="14.25" customHeight="1" x14ac:dyDescent="0.2">
      <c r="AV233" s="243" t="s">
        <v>782</v>
      </c>
    </row>
    <row r="234" spans="48:48" ht="14.25" customHeight="1" x14ac:dyDescent="0.2">
      <c r="AV234" s="243" t="s">
        <v>783</v>
      </c>
    </row>
    <row r="235" spans="48:48" ht="14.25" customHeight="1" x14ac:dyDescent="0.2">
      <c r="AV235" s="243" t="s">
        <v>784</v>
      </c>
    </row>
    <row r="236" spans="48:48" ht="14.25" customHeight="1" x14ac:dyDescent="0.2">
      <c r="AV236" s="243" t="s">
        <v>785</v>
      </c>
    </row>
    <row r="237" spans="48:48" ht="14.25" customHeight="1" x14ac:dyDescent="0.2">
      <c r="AV237" s="243" t="s">
        <v>786</v>
      </c>
    </row>
    <row r="238" spans="48:48" ht="14.25" customHeight="1" x14ac:dyDescent="0.2">
      <c r="AV238" s="243" t="s">
        <v>787</v>
      </c>
    </row>
    <row r="239" spans="48:48" ht="14.25" customHeight="1" x14ac:dyDescent="0.2">
      <c r="AV239" s="243" t="s">
        <v>788</v>
      </c>
    </row>
    <row r="240" spans="48:48" ht="14.25" customHeight="1" x14ac:dyDescent="0.2">
      <c r="AV240" s="243" t="s">
        <v>789</v>
      </c>
    </row>
    <row r="241" spans="48:48" ht="14.25" customHeight="1" x14ac:dyDescent="0.2">
      <c r="AV241" s="243" t="s">
        <v>790</v>
      </c>
    </row>
    <row r="242" spans="48:48" ht="14.25" customHeight="1" x14ac:dyDescent="0.2">
      <c r="AV242" s="243" t="s">
        <v>791</v>
      </c>
    </row>
    <row r="243" spans="48:48" ht="15.75" customHeight="1" x14ac:dyDescent="0.2"/>
    <row r="244" spans="48:48" ht="15.75" customHeight="1" x14ac:dyDescent="0.2"/>
    <row r="245" spans="48:48" ht="15.75" customHeight="1" x14ac:dyDescent="0.2"/>
    <row r="246" spans="48:48" ht="15.75" customHeight="1" x14ac:dyDescent="0.2"/>
    <row r="247" spans="48:48" ht="15.75" customHeight="1" x14ac:dyDescent="0.2"/>
    <row r="248" spans="48:48" ht="15.75" customHeight="1" x14ac:dyDescent="0.2"/>
    <row r="249" spans="48:48" ht="15.75" customHeight="1" x14ac:dyDescent="0.2"/>
    <row r="250" spans="48:48" ht="15.75" customHeight="1" x14ac:dyDescent="0.2"/>
    <row r="251" spans="48:48" ht="15.75" customHeight="1" x14ac:dyDescent="0.2"/>
    <row r="252" spans="48:48" ht="15.75" customHeight="1" x14ac:dyDescent="0.2"/>
    <row r="253" spans="48:48" ht="15.75" customHeight="1" x14ac:dyDescent="0.2"/>
    <row r="254" spans="48:48" ht="15.75" customHeight="1" x14ac:dyDescent="0.2"/>
    <row r="255" spans="48:48" ht="15.75" customHeight="1" x14ac:dyDescent="0.2"/>
    <row r="256" spans="48:4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F7F7F"/>
  </sheetPr>
  <dimension ref="B1:E1000"/>
  <sheetViews>
    <sheetView showGridLines="0" workbookViewId="0"/>
  </sheetViews>
  <sheetFormatPr baseColWidth="10" defaultColWidth="12.625" defaultRowHeight="15" customHeight="1" x14ac:dyDescent="0.2"/>
  <cols>
    <col min="1" max="2" width="9" customWidth="1"/>
    <col min="3" max="3" width="1.625" customWidth="1"/>
    <col min="4" max="6" width="9" customWidth="1"/>
    <col min="7" max="26" width="14.375" customWidth="1"/>
  </cols>
  <sheetData>
    <row r="1" spans="2:5" ht="14.25" customHeight="1" x14ac:dyDescent="0.2"/>
    <row r="2" spans="2:5" ht="14.25" customHeight="1" x14ac:dyDescent="0.2">
      <c r="B2" s="183"/>
      <c r="D2" s="169" t="s">
        <v>792</v>
      </c>
      <c r="E2" s="169">
        <v>255</v>
      </c>
    </row>
    <row r="3" spans="2:5" ht="14.25" customHeight="1" x14ac:dyDescent="0.2">
      <c r="B3" s="183"/>
      <c r="D3" s="169" t="s">
        <v>793</v>
      </c>
      <c r="E3" s="169">
        <v>207</v>
      </c>
    </row>
    <row r="4" spans="2:5" ht="14.25" customHeight="1" x14ac:dyDescent="0.2">
      <c r="B4" s="183"/>
      <c r="D4" s="169" t="s">
        <v>794</v>
      </c>
      <c r="E4" s="169">
        <v>201</v>
      </c>
    </row>
    <row r="5" spans="2:5" ht="14.25" customHeight="1" x14ac:dyDescent="0.2"/>
    <row r="6" spans="2:5" ht="14.25" customHeight="1" x14ac:dyDescent="0.2">
      <c r="D6" s="169" t="s">
        <v>792</v>
      </c>
      <c r="E6" s="169">
        <v>255</v>
      </c>
    </row>
    <row r="7" spans="2:5" ht="14.25" customHeight="1" x14ac:dyDescent="0.2">
      <c r="D7" s="169" t="s">
        <v>793</v>
      </c>
      <c r="E7" s="169">
        <v>134</v>
      </c>
    </row>
    <row r="8" spans="2:5" ht="14.25" customHeight="1" x14ac:dyDescent="0.2">
      <c r="D8" s="169" t="s">
        <v>794</v>
      </c>
      <c r="E8" s="169">
        <v>117</v>
      </c>
    </row>
    <row r="9" spans="2:5" ht="14.25" customHeight="1" x14ac:dyDescent="0.2"/>
    <row r="10" spans="2:5" ht="14.25" customHeight="1" x14ac:dyDescent="0.2">
      <c r="D10" s="169" t="s">
        <v>792</v>
      </c>
      <c r="E10" s="169">
        <v>7</v>
      </c>
    </row>
    <row r="11" spans="2:5" ht="14.25" customHeight="1" x14ac:dyDescent="0.2">
      <c r="D11" s="169" t="s">
        <v>793</v>
      </c>
      <c r="E11" s="169">
        <v>247</v>
      </c>
    </row>
    <row r="12" spans="2:5" ht="14.25" customHeight="1" x14ac:dyDescent="0.2">
      <c r="D12" s="169" t="s">
        <v>794</v>
      </c>
      <c r="E12" s="169">
        <v>218</v>
      </c>
    </row>
    <row r="13" spans="2:5" ht="14.25" customHeight="1" x14ac:dyDescent="0.2"/>
    <row r="14" spans="2:5" ht="14.25" customHeight="1" x14ac:dyDescent="0.2">
      <c r="D14" s="169" t="s">
        <v>792</v>
      </c>
      <c r="E14" s="169">
        <v>176</v>
      </c>
    </row>
    <row r="15" spans="2:5" ht="14.25" customHeight="1" x14ac:dyDescent="0.2">
      <c r="D15" s="169" t="s">
        <v>793</v>
      </c>
      <c r="E15" s="169">
        <v>186</v>
      </c>
    </row>
    <row r="16" spans="2:5" ht="14.25" customHeight="1" x14ac:dyDescent="0.2">
      <c r="D16" s="169" t="s">
        <v>794</v>
      </c>
      <c r="E16" s="169">
        <v>235</v>
      </c>
    </row>
    <row r="17" spans="4:5" ht="14.25" customHeight="1" x14ac:dyDescent="0.2"/>
    <row r="18" spans="4:5" ht="14.25" customHeight="1" x14ac:dyDescent="0.2">
      <c r="D18" s="169" t="s">
        <v>792</v>
      </c>
      <c r="E18" s="169">
        <v>252</v>
      </c>
    </row>
    <row r="19" spans="4:5" ht="14.25" customHeight="1" x14ac:dyDescent="0.2">
      <c r="D19" s="169" t="s">
        <v>793</v>
      </c>
      <c r="E19" s="169">
        <v>227</v>
      </c>
    </row>
    <row r="20" spans="4:5" ht="14.25" customHeight="1" x14ac:dyDescent="0.2">
      <c r="D20" s="169" t="s">
        <v>794</v>
      </c>
      <c r="E20" s="169">
        <v>0</v>
      </c>
    </row>
    <row r="21" spans="4:5" ht="14.25" customHeight="1" x14ac:dyDescent="0.2"/>
    <row r="22" spans="4:5" ht="14.25" customHeight="1" x14ac:dyDescent="0.2">
      <c r="D22" s="169" t="s">
        <v>792</v>
      </c>
      <c r="E22" s="169">
        <v>56</v>
      </c>
    </row>
    <row r="23" spans="4:5" ht="14.25" customHeight="1" x14ac:dyDescent="0.2">
      <c r="D23" s="169" t="s">
        <v>793</v>
      </c>
      <c r="E23" s="169">
        <v>59</v>
      </c>
    </row>
    <row r="24" spans="4:5" ht="14.25" customHeight="1" x14ac:dyDescent="0.2">
      <c r="D24" s="169" t="s">
        <v>794</v>
      </c>
      <c r="E24" s="169">
        <v>66</v>
      </c>
    </row>
    <row r="25" spans="4:5" ht="14.25" customHeight="1" x14ac:dyDescent="0.2"/>
    <row r="26" spans="4:5" ht="14.25" customHeight="1" x14ac:dyDescent="0.2">
      <c r="D26" s="169" t="s">
        <v>792</v>
      </c>
      <c r="E26" s="169">
        <v>107</v>
      </c>
    </row>
    <row r="27" spans="4:5" ht="14.25" customHeight="1" x14ac:dyDescent="0.2">
      <c r="D27" s="169" t="s">
        <v>793</v>
      </c>
      <c r="E27" s="169">
        <v>108</v>
      </c>
    </row>
    <row r="28" spans="4:5" ht="14.25" customHeight="1" x14ac:dyDescent="0.2">
      <c r="D28" s="169" t="s">
        <v>794</v>
      </c>
      <c r="E28" s="169">
        <v>113</v>
      </c>
    </row>
    <row r="29" spans="4:5" ht="14.25" customHeight="1" x14ac:dyDescent="0.2"/>
    <row r="30" spans="4:5" ht="14.25" customHeight="1" x14ac:dyDescent="0.2">
      <c r="D30" s="169" t="s">
        <v>792</v>
      </c>
      <c r="E30" s="169">
        <v>176</v>
      </c>
    </row>
    <row r="31" spans="4:5" ht="14.25" customHeight="1" x14ac:dyDescent="0.2">
      <c r="D31" s="169" t="s">
        <v>793</v>
      </c>
      <c r="E31" s="169">
        <v>176</v>
      </c>
    </row>
    <row r="32" spans="4:5" ht="14.25" customHeight="1" x14ac:dyDescent="0.2">
      <c r="D32" s="169" t="s">
        <v>794</v>
      </c>
      <c r="E32" s="169">
        <v>178</v>
      </c>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1"/>
  <sheetViews>
    <sheetView showGridLines="0" workbookViewId="0">
      <pane xSplit="1" ySplit="6" topLeftCell="B7" activePane="bottomRight" state="frozen"/>
      <selection pane="topRight" activeCell="B1" sqref="B1"/>
      <selection pane="bottomLeft" activeCell="A7" sqref="A7"/>
      <selection pane="bottomRight" activeCell="B23" sqref="B23"/>
    </sheetView>
  </sheetViews>
  <sheetFormatPr baseColWidth="10" defaultColWidth="12.625" defaultRowHeight="15" customHeight="1" x14ac:dyDescent="0.2"/>
  <cols>
    <col min="1" max="1" width="3.625" customWidth="1"/>
    <col min="2" max="2" width="8.625" customWidth="1"/>
    <col min="3" max="3" width="40.125" customWidth="1"/>
    <col min="4" max="4" width="54.875" customWidth="1"/>
    <col min="5" max="24" width="8.625" customWidth="1"/>
    <col min="25" max="26" width="14.375" customWidth="1"/>
  </cols>
  <sheetData>
    <row r="1" spans="1:24" ht="12" customHeight="1" x14ac:dyDescent="0.2">
      <c r="A1" s="32"/>
      <c r="B1" s="32"/>
      <c r="C1" s="33"/>
      <c r="D1" s="34"/>
      <c r="E1" s="1"/>
      <c r="F1" s="1"/>
      <c r="G1" s="1"/>
      <c r="H1" s="1"/>
      <c r="I1" s="1"/>
      <c r="J1" s="1"/>
      <c r="K1" s="1"/>
      <c r="L1" s="1"/>
      <c r="M1" s="1"/>
      <c r="N1" s="1"/>
      <c r="O1" s="1"/>
      <c r="P1" s="1"/>
      <c r="Q1" s="1"/>
      <c r="R1" s="1"/>
      <c r="S1" s="1"/>
      <c r="T1" s="1"/>
      <c r="U1" s="1"/>
      <c r="V1" s="1"/>
      <c r="W1" s="1"/>
      <c r="X1" s="1"/>
    </row>
    <row r="2" spans="1:24" ht="19.5" customHeight="1" x14ac:dyDescent="0.3">
      <c r="A2" s="1"/>
      <c r="B2" s="35" t="s">
        <v>25</v>
      </c>
      <c r="C2" s="36"/>
      <c r="D2" s="37"/>
      <c r="E2" s="37"/>
      <c r="F2" s="37"/>
      <c r="G2" s="37"/>
      <c r="H2" s="37"/>
      <c r="I2" s="37"/>
      <c r="J2" s="37"/>
      <c r="K2" s="37"/>
      <c r="L2" s="37"/>
      <c r="M2" s="37"/>
      <c r="N2" s="37"/>
      <c r="O2" s="37"/>
      <c r="P2" s="37"/>
      <c r="Q2" s="37"/>
      <c r="R2" s="37"/>
      <c r="S2" s="37"/>
      <c r="T2" s="37"/>
      <c r="U2" s="37"/>
      <c r="V2" s="37"/>
      <c r="W2" s="37"/>
      <c r="X2" s="37"/>
    </row>
    <row r="3" spans="1:24" ht="10.5" customHeight="1" x14ac:dyDescent="0.2">
      <c r="A3" s="1"/>
      <c r="B3" s="37"/>
      <c r="C3" s="36"/>
      <c r="D3" s="37"/>
      <c r="E3" s="37"/>
      <c r="F3" s="37"/>
      <c r="G3" s="37"/>
      <c r="H3" s="37"/>
      <c r="I3" s="37"/>
      <c r="J3" s="37"/>
      <c r="K3" s="37"/>
      <c r="L3" s="37"/>
      <c r="M3" s="37"/>
      <c r="N3" s="37"/>
      <c r="O3" s="37"/>
      <c r="P3" s="37"/>
      <c r="Q3" s="37"/>
      <c r="R3" s="37"/>
      <c r="S3" s="37"/>
      <c r="T3" s="37"/>
      <c r="U3" s="37"/>
      <c r="V3" s="37"/>
      <c r="W3" s="37"/>
      <c r="X3" s="37"/>
    </row>
    <row r="4" spans="1:24" ht="10.5" customHeight="1" x14ac:dyDescent="0.2">
      <c r="A4" s="38">
        <f>MAX($A1:A3)+1</f>
        <v>1</v>
      </c>
      <c r="B4" s="4" t="s">
        <v>26</v>
      </c>
      <c r="C4" s="36"/>
      <c r="D4" s="37"/>
      <c r="E4" s="37"/>
      <c r="F4" s="37"/>
      <c r="G4" s="37"/>
      <c r="H4" s="37"/>
      <c r="I4" s="37"/>
      <c r="J4" s="37"/>
      <c r="K4" s="37"/>
      <c r="L4" s="37"/>
      <c r="M4" s="37"/>
      <c r="N4" s="37"/>
      <c r="O4" s="37"/>
      <c r="P4" s="37"/>
      <c r="Q4" s="37"/>
      <c r="R4" s="37"/>
      <c r="S4" s="37"/>
      <c r="T4" s="37"/>
      <c r="U4" s="37"/>
      <c r="V4" s="37"/>
      <c r="W4" s="37"/>
      <c r="X4" s="37"/>
    </row>
    <row r="5" spans="1:24" ht="10.5" customHeight="1" x14ac:dyDescent="0.2">
      <c r="A5" s="1"/>
      <c r="B5" s="37"/>
      <c r="C5" s="36"/>
      <c r="D5" s="37"/>
      <c r="E5" s="37"/>
      <c r="F5" s="37"/>
      <c r="G5" s="37"/>
      <c r="H5" s="37"/>
      <c r="I5" s="37"/>
      <c r="J5" s="37"/>
      <c r="K5" s="37"/>
      <c r="L5" s="37"/>
      <c r="M5" s="37"/>
      <c r="N5" s="37"/>
      <c r="O5" s="37"/>
      <c r="P5" s="37"/>
      <c r="Q5" s="37"/>
      <c r="R5" s="37"/>
      <c r="S5" s="37"/>
      <c r="T5" s="37"/>
      <c r="U5" s="37"/>
      <c r="V5" s="37"/>
      <c r="W5" s="37"/>
      <c r="X5" s="37"/>
    </row>
    <row r="6" spans="1:24" ht="24.75" customHeight="1" x14ac:dyDescent="0.2">
      <c r="A6" s="1"/>
      <c r="B6" s="192" t="s">
        <v>27</v>
      </c>
      <c r="C6" s="193" t="s">
        <v>28</v>
      </c>
      <c r="D6" s="193" t="s">
        <v>29</v>
      </c>
      <c r="E6" s="37"/>
      <c r="F6" s="37"/>
      <c r="G6" s="37"/>
      <c r="H6" s="37"/>
      <c r="I6" s="37"/>
      <c r="J6" s="37"/>
      <c r="K6" s="37"/>
      <c r="L6" s="37"/>
      <c r="M6" s="37"/>
      <c r="N6" s="37"/>
      <c r="O6" s="37"/>
      <c r="P6" s="37"/>
      <c r="Q6" s="37"/>
      <c r="R6" s="37"/>
      <c r="S6" s="37"/>
      <c r="T6" s="37"/>
      <c r="U6" s="37"/>
      <c r="V6" s="37"/>
      <c r="W6" s="37"/>
      <c r="X6" s="37"/>
    </row>
    <row r="7" spans="1:24" ht="54" customHeight="1" x14ac:dyDescent="0.2">
      <c r="A7" s="1"/>
      <c r="B7" s="39" t="s">
        <v>30</v>
      </c>
      <c r="C7" s="40" t="s">
        <v>31</v>
      </c>
      <c r="D7" s="207" t="s">
        <v>32</v>
      </c>
      <c r="E7" s="37"/>
      <c r="F7" s="37"/>
      <c r="G7" s="37"/>
      <c r="H7" s="37"/>
      <c r="I7" s="37"/>
      <c r="J7" s="37"/>
      <c r="K7" s="37"/>
      <c r="L7" s="37"/>
      <c r="M7" s="37"/>
      <c r="N7" s="37"/>
      <c r="O7" s="37"/>
      <c r="P7" s="37"/>
      <c r="Q7" s="37"/>
      <c r="R7" s="37"/>
      <c r="S7" s="37"/>
      <c r="T7" s="37"/>
      <c r="U7" s="37"/>
      <c r="V7" s="37"/>
      <c r="W7" s="37"/>
      <c r="X7" s="37"/>
    </row>
    <row r="8" spans="1:24" ht="30" customHeight="1" x14ac:dyDescent="0.2">
      <c r="A8" s="1"/>
      <c r="B8" s="39" t="s">
        <v>33</v>
      </c>
      <c r="C8" s="40" t="s">
        <v>34</v>
      </c>
      <c r="D8" s="217"/>
      <c r="E8" s="41"/>
      <c r="F8" s="37"/>
      <c r="G8" s="37"/>
      <c r="H8" s="37"/>
      <c r="I8" s="37"/>
      <c r="J8" s="37"/>
      <c r="K8" s="37"/>
      <c r="L8" s="37"/>
      <c r="M8" s="37"/>
      <c r="N8" s="37"/>
      <c r="O8" s="37"/>
      <c r="P8" s="37"/>
      <c r="Q8" s="37"/>
      <c r="R8" s="37"/>
      <c r="S8" s="37"/>
      <c r="T8" s="37"/>
      <c r="U8" s="37"/>
      <c r="V8" s="37"/>
      <c r="W8" s="37"/>
      <c r="X8" s="37"/>
    </row>
    <row r="9" spans="1:24" ht="30" customHeight="1" x14ac:dyDescent="0.2">
      <c r="A9" s="1"/>
      <c r="B9" s="39" t="s">
        <v>35</v>
      </c>
      <c r="C9" s="40" t="s">
        <v>36</v>
      </c>
      <c r="D9" s="207" t="s">
        <v>32</v>
      </c>
      <c r="E9" s="37"/>
      <c r="F9" s="37"/>
      <c r="G9" s="37"/>
      <c r="H9" s="37"/>
      <c r="I9" s="37"/>
      <c r="J9" s="37"/>
      <c r="K9" s="37"/>
      <c r="L9" s="37"/>
      <c r="M9" s="37"/>
      <c r="N9" s="37"/>
      <c r="O9" s="37"/>
      <c r="P9" s="37"/>
      <c r="Q9" s="37"/>
      <c r="R9" s="37"/>
      <c r="S9" s="37"/>
      <c r="T9" s="37"/>
      <c r="U9" s="37"/>
      <c r="V9" s="37"/>
      <c r="W9" s="37"/>
      <c r="X9" s="37"/>
    </row>
    <row r="10" spans="1:24" ht="30" customHeight="1" x14ac:dyDescent="0.2">
      <c r="A10" s="1"/>
      <c r="B10" s="39" t="s">
        <v>37</v>
      </c>
      <c r="C10" s="40" t="s">
        <v>38</v>
      </c>
      <c r="D10" s="217"/>
      <c r="E10" s="37"/>
      <c r="F10" s="37"/>
      <c r="G10" s="37"/>
      <c r="H10" s="37"/>
      <c r="I10" s="37"/>
      <c r="J10" s="37"/>
      <c r="K10" s="37"/>
      <c r="L10" s="37"/>
      <c r="M10" s="37"/>
      <c r="N10" s="37"/>
      <c r="O10" s="37"/>
      <c r="P10" s="37"/>
      <c r="Q10" s="37"/>
      <c r="R10" s="37"/>
      <c r="S10" s="37"/>
      <c r="T10" s="37"/>
      <c r="U10" s="37"/>
      <c r="V10" s="37"/>
      <c r="W10" s="37"/>
      <c r="X10" s="37"/>
    </row>
    <row r="11" spans="1:24" ht="30" customHeight="1" x14ac:dyDescent="0.2">
      <c r="A11" s="1"/>
      <c r="B11" s="39" t="s">
        <v>39</v>
      </c>
      <c r="C11" s="9" t="s">
        <v>40</v>
      </c>
      <c r="D11" s="207" t="s">
        <v>32</v>
      </c>
      <c r="E11" s="37"/>
      <c r="F11" s="37"/>
      <c r="G11" s="37"/>
      <c r="H11" s="37"/>
      <c r="I11" s="37"/>
      <c r="J11" s="37"/>
      <c r="K11" s="37"/>
      <c r="L11" s="37"/>
      <c r="M11" s="37"/>
      <c r="N11" s="37"/>
      <c r="O11" s="37"/>
      <c r="P11" s="37"/>
      <c r="Q11" s="37"/>
      <c r="R11" s="37"/>
      <c r="S11" s="37"/>
      <c r="T11" s="37"/>
      <c r="U11" s="37"/>
      <c r="V11" s="37"/>
      <c r="W11" s="37"/>
      <c r="X11" s="37"/>
    </row>
    <row r="12" spans="1:24" ht="91.5" customHeight="1" x14ac:dyDescent="0.2">
      <c r="A12" s="1"/>
      <c r="B12" s="39" t="s">
        <v>41</v>
      </c>
      <c r="C12" s="40" t="s">
        <v>42</v>
      </c>
      <c r="D12" s="207" t="s">
        <v>32</v>
      </c>
      <c r="E12" s="37"/>
      <c r="F12" s="37"/>
      <c r="G12" s="37"/>
      <c r="H12" s="37"/>
      <c r="I12" s="37"/>
      <c r="J12" s="37"/>
      <c r="K12" s="37"/>
      <c r="L12" s="37"/>
      <c r="M12" s="37"/>
      <c r="N12" s="37"/>
      <c r="O12" s="37"/>
      <c r="P12" s="37"/>
      <c r="Q12" s="37"/>
      <c r="R12" s="37"/>
      <c r="S12" s="37"/>
      <c r="T12" s="37"/>
      <c r="U12" s="37"/>
      <c r="V12" s="37"/>
      <c r="W12" s="37"/>
      <c r="X12" s="37"/>
    </row>
    <row r="13" spans="1:24" ht="76.5" customHeight="1" x14ac:dyDescent="0.2">
      <c r="A13" s="1"/>
      <c r="B13" s="39" t="s">
        <v>43</v>
      </c>
      <c r="C13" s="40" t="s">
        <v>44</v>
      </c>
      <c r="D13" s="207" t="s">
        <v>32</v>
      </c>
      <c r="E13" s="37"/>
      <c r="F13" s="37"/>
      <c r="G13" s="37"/>
      <c r="H13" s="37"/>
      <c r="I13" s="37"/>
      <c r="J13" s="37"/>
      <c r="K13" s="37"/>
      <c r="L13" s="37"/>
      <c r="M13" s="37"/>
      <c r="N13" s="37"/>
      <c r="O13" s="37"/>
      <c r="P13" s="37"/>
      <c r="Q13" s="37"/>
      <c r="R13" s="37"/>
      <c r="S13" s="37"/>
      <c r="T13" s="37"/>
      <c r="U13" s="37"/>
      <c r="V13" s="37"/>
      <c r="W13" s="37"/>
      <c r="X13" s="37"/>
    </row>
    <row r="14" spans="1:24" ht="90.75" customHeight="1" x14ac:dyDescent="0.2">
      <c r="A14" s="1"/>
      <c r="B14" s="39" t="s">
        <v>45</v>
      </c>
      <c r="C14" s="40" t="s">
        <v>46</v>
      </c>
      <c r="D14" s="207" t="s">
        <v>32</v>
      </c>
      <c r="E14" s="37"/>
      <c r="F14" s="37"/>
      <c r="G14" s="37"/>
      <c r="H14" s="37"/>
      <c r="I14" s="37"/>
      <c r="J14" s="37"/>
      <c r="K14" s="37"/>
      <c r="L14" s="37"/>
      <c r="M14" s="37"/>
      <c r="N14" s="37"/>
      <c r="O14" s="37"/>
      <c r="P14" s="37"/>
      <c r="Q14" s="37"/>
      <c r="R14" s="37"/>
      <c r="S14" s="37"/>
      <c r="T14" s="37"/>
      <c r="U14" s="37"/>
      <c r="V14" s="37"/>
      <c r="W14" s="37"/>
      <c r="X14" s="37"/>
    </row>
    <row r="15" spans="1:24" ht="34.5" customHeight="1" x14ac:dyDescent="0.2">
      <c r="A15" s="1"/>
      <c r="B15" s="39" t="s">
        <v>47</v>
      </c>
      <c r="C15" s="40" t="s">
        <v>48</v>
      </c>
      <c r="D15" s="218"/>
      <c r="E15" s="37"/>
      <c r="F15" s="37"/>
      <c r="G15" s="37"/>
      <c r="H15" s="37"/>
      <c r="I15" s="37"/>
      <c r="J15" s="37"/>
      <c r="K15" s="37"/>
      <c r="L15" s="37"/>
      <c r="M15" s="37"/>
      <c r="N15" s="37"/>
      <c r="O15" s="37"/>
      <c r="P15" s="37"/>
      <c r="Q15" s="37"/>
      <c r="R15" s="37"/>
      <c r="S15" s="37"/>
      <c r="T15" s="37"/>
      <c r="U15" s="37"/>
      <c r="V15" s="37"/>
      <c r="W15" s="37"/>
      <c r="X15" s="37"/>
    </row>
    <row r="16" spans="1:24" ht="34.5" customHeight="1" x14ac:dyDescent="0.2">
      <c r="A16" s="1"/>
      <c r="B16" s="39" t="s">
        <v>49</v>
      </c>
      <c r="C16" s="40" t="s">
        <v>50</v>
      </c>
      <c r="D16" s="218"/>
      <c r="E16" s="37"/>
      <c r="F16" s="37"/>
      <c r="G16" s="37"/>
      <c r="H16" s="37"/>
      <c r="I16" s="37"/>
      <c r="J16" s="37"/>
      <c r="K16" s="37"/>
      <c r="L16" s="37"/>
      <c r="M16" s="37"/>
      <c r="N16" s="37"/>
      <c r="O16" s="37"/>
      <c r="P16" s="37"/>
      <c r="Q16" s="37"/>
      <c r="R16" s="37"/>
      <c r="S16" s="37"/>
      <c r="T16" s="37"/>
      <c r="U16" s="37"/>
      <c r="V16" s="37"/>
      <c r="W16" s="37"/>
      <c r="X16" s="37"/>
    </row>
    <row r="17" spans="1:24" ht="39" customHeight="1" x14ac:dyDescent="0.2">
      <c r="A17" s="1"/>
      <c r="B17" s="39" t="s">
        <v>51</v>
      </c>
      <c r="C17" s="40" t="s">
        <v>52</v>
      </c>
      <c r="D17" s="219"/>
      <c r="E17" s="37"/>
      <c r="F17" s="37"/>
      <c r="G17" s="37"/>
      <c r="H17" s="37"/>
      <c r="I17" s="37"/>
      <c r="J17" s="37"/>
      <c r="K17" s="37"/>
      <c r="L17" s="37"/>
      <c r="M17" s="37"/>
      <c r="N17" s="37"/>
      <c r="O17" s="37"/>
      <c r="P17" s="37"/>
      <c r="Q17" s="37"/>
      <c r="R17" s="37"/>
      <c r="S17" s="37"/>
      <c r="T17" s="37"/>
      <c r="U17" s="37"/>
      <c r="V17" s="37"/>
      <c r="W17" s="37"/>
      <c r="X17" s="37"/>
    </row>
    <row r="18" spans="1:24" ht="43.5" customHeight="1" x14ac:dyDescent="0.2">
      <c r="A18" s="1"/>
      <c r="B18" s="39" t="s">
        <v>53</v>
      </c>
      <c r="C18" s="40" t="s">
        <v>54</v>
      </c>
      <c r="D18" s="207" t="s">
        <v>32</v>
      </c>
      <c r="E18" s="37"/>
      <c r="F18" s="37"/>
      <c r="G18" s="37"/>
      <c r="H18" s="37"/>
      <c r="I18" s="37"/>
      <c r="J18" s="37"/>
      <c r="K18" s="37"/>
      <c r="L18" s="37"/>
      <c r="M18" s="37"/>
      <c r="N18" s="37"/>
      <c r="O18" s="37"/>
      <c r="P18" s="37"/>
      <c r="Q18" s="37"/>
      <c r="R18" s="37"/>
      <c r="S18" s="37"/>
      <c r="T18" s="37"/>
      <c r="U18" s="37"/>
      <c r="V18" s="37"/>
      <c r="W18" s="37"/>
      <c r="X18" s="37"/>
    </row>
    <row r="19" spans="1:24" ht="39" customHeight="1" x14ac:dyDescent="0.2">
      <c r="A19" s="1"/>
      <c r="B19" s="39" t="s">
        <v>55</v>
      </c>
      <c r="C19" s="40" t="s">
        <v>56</v>
      </c>
      <c r="D19" s="207" t="s">
        <v>32</v>
      </c>
      <c r="E19" s="37"/>
      <c r="F19" s="37"/>
      <c r="G19" s="37"/>
      <c r="H19" s="37"/>
      <c r="I19" s="37"/>
      <c r="J19" s="37"/>
      <c r="K19" s="37"/>
      <c r="L19" s="37"/>
      <c r="M19" s="37"/>
      <c r="N19" s="37"/>
      <c r="O19" s="37"/>
      <c r="P19" s="37"/>
      <c r="Q19" s="37"/>
      <c r="R19" s="37"/>
      <c r="S19" s="37"/>
      <c r="T19" s="37"/>
      <c r="U19" s="37"/>
      <c r="V19" s="37"/>
      <c r="W19" s="37"/>
      <c r="X19" s="37"/>
    </row>
    <row r="20" spans="1:24" ht="79.5" customHeight="1" x14ac:dyDescent="0.2">
      <c r="A20" s="1"/>
      <c r="B20" s="39" t="s">
        <v>57</v>
      </c>
      <c r="C20" s="40" t="s">
        <v>58</v>
      </c>
      <c r="D20" s="207" t="s">
        <v>32</v>
      </c>
      <c r="E20" s="37"/>
      <c r="F20" s="37"/>
      <c r="G20" s="37"/>
      <c r="H20" s="37"/>
      <c r="I20" s="37"/>
      <c r="J20" s="37"/>
      <c r="K20" s="37"/>
      <c r="L20" s="37"/>
      <c r="M20" s="37"/>
      <c r="N20" s="37"/>
      <c r="O20" s="37"/>
      <c r="P20" s="37"/>
      <c r="Q20" s="37"/>
      <c r="R20" s="37"/>
      <c r="S20" s="37"/>
      <c r="T20" s="37"/>
      <c r="U20" s="37"/>
      <c r="V20" s="37"/>
      <c r="W20" s="37"/>
      <c r="X20" s="37"/>
    </row>
    <row r="21" spans="1:24" ht="129" customHeight="1" x14ac:dyDescent="0.2">
      <c r="A21" s="1"/>
      <c r="B21" s="39" t="s">
        <v>59</v>
      </c>
      <c r="C21" s="40" t="s">
        <v>60</v>
      </c>
      <c r="D21" s="217"/>
      <c r="E21" s="41"/>
      <c r="F21" s="37"/>
      <c r="G21" s="37"/>
      <c r="H21" s="37"/>
      <c r="I21" s="37"/>
      <c r="J21" s="37"/>
      <c r="K21" s="37"/>
      <c r="L21" s="37"/>
      <c r="M21" s="37"/>
      <c r="N21" s="37"/>
      <c r="O21" s="37"/>
      <c r="P21" s="37"/>
      <c r="Q21" s="37"/>
      <c r="R21" s="37"/>
      <c r="S21" s="37"/>
      <c r="T21" s="37"/>
      <c r="U21" s="37"/>
      <c r="V21" s="37"/>
      <c r="W21" s="37"/>
      <c r="X21" s="37"/>
    </row>
    <row r="22" spans="1:24" ht="129" customHeight="1" x14ac:dyDescent="0.2">
      <c r="A22" s="1"/>
      <c r="B22" s="39" t="s">
        <v>61</v>
      </c>
      <c r="C22" s="40" t="s">
        <v>62</v>
      </c>
      <c r="D22" s="217"/>
      <c r="E22" s="41"/>
      <c r="F22" s="37"/>
      <c r="G22" s="37"/>
      <c r="H22" s="37"/>
      <c r="I22" s="37"/>
      <c r="J22" s="37"/>
      <c r="K22" s="37"/>
      <c r="L22" s="37"/>
      <c r="M22" s="37"/>
      <c r="N22" s="37"/>
      <c r="O22" s="37"/>
      <c r="P22" s="37"/>
      <c r="Q22" s="37"/>
      <c r="R22" s="37"/>
      <c r="S22" s="37"/>
      <c r="T22" s="37"/>
      <c r="U22" s="37"/>
      <c r="V22" s="37"/>
      <c r="W22" s="37"/>
      <c r="X22" s="37"/>
    </row>
    <row r="23" spans="1:24" ht="129" customHeight="1" x14ac:dyDescent="0.2">
      <c r="A23" s="1"/>
      <c r="B23" s="39" t="s">
        <v>804</v>
      </c>
      <c r="C23" s="40" t="s">
        <v>805</v>
      </c>
      <c r="D23" s="207" t="s">
        <v>32</v>
      </c>
      <c r="E23" s="41"/>
      <c r="F23" s="37"/>
      <c r="G23" s="37"/>
      <c r="H23" s="37"/>
      <c r="I23" s="37"/>
      <c r="J23" s="37"/>
      <c r="K23" s="37"/>
      <c r="L23" s="37"/>
      <c r="M23" s="37"/>
      <c r="N23" s="37"/>
      <c r="O23" s="37"/>
      <c r="P23" s="37"/>
      <c r="Q23" s="37"/>
      <c r="R23" s="37"/>
      <c r="S23" s="37"/>
      <c r="T23" s="37"/>
      <c r="U23" s="37"/>
      <c r="V23" s="37"/>
      <c r="W23" s="37"/>
      <c r="X23" s="37"/>
    </row>
    <row r="24" spans="1:24" ht="10.5" customHeight="1" x14ac:dyDescent="0.2">
      <c r="A24" s="1"/>
      <c r="B24" s="37"/>
      <c r="C24" s="36"/>
      <c r="D24" s="37"/>
      <c r="E24" s="37"/>
      <c r="F24" s="37"/>
      <c r="G24" s="37"/>
      <c r="H24" s="37"/>
      <c r="I24" s="37"/>
      <c r="J24" s="37"/>
      <c r="K24" s="37"/>
      <c r="L24" s="37"/>
      <c r="M24" s="37"/>
      <c r="N24" s="37"/>
      <c r="O24" s="37"/>
      <c r="P24" s="37"/>
      <c r="Q24" s="37"/>
      <c r="R24" s="37"/>
      <c r="S24" s="37"/>
      <c r="T24" s="37"/>
      <c r="U24" s="37"/>
      <c r="V24" s="37"/>
      <c r="W24" s="37"/>
      <c r="X24" s="37"/>
    </row>
    <row r="25" spans="1:24" ht="10.5" customHeight="1" x14ac:dyDescent="0.2">
      <c r="A25" s="1"/>
      <c r="B25" s="37"/>
      <c r="C25" s="36"/>
      <c r="D25" s="37"/>
      <c r="E25" s="37"/>
      <c r="F25" s="37"/>
      <c r="G25" s="37"/>
      <c r="H25" s="37"/>
      <c r="I25" s="37"/>
      <c r="J25" s="37"/>
      <c r="K25" s="37"/>
      <c r="L25" s="37"/>
      <c r="M25" s="37"/>
      <c r="N25" s="37"/>
      <c r="O25" s="37"/>
      <c r="P25" s="37"/>
      <c r="Q25" s="37"/>
      <c r="R25" s="37"/>
      <c r="S25" s="37"/>
      <c r="T25" s="37"/>
      <c r="U25" s="37"/>
      <c r="V25" s="37"/>
      <c r="W25" s="37"/>
      <c r="X25" s="37"/>
    </row>
    <row r="26" spans="1:24" ht="12" customHeight="1" x14ac:dyDescent="0.2">
      <c r="A26" s="189" t="s">
        <v>24</v>
      </c>
      <c r="B26" s="194"/>
      <c r="C26" s="29"/>
      <c r="D26" s="30"/>
      <c r="E26" s="31"/>
      <c r="F26" s="31"/>
      <c r="G26" s="31"/>
      <c r="H26" s="31"/>
      <c r="I26" s="31"/>
      <c r="J26" s="31"/>
      <c r="K26" s="31"/>
      <c r="L26" s="31"/>
      <c r="M26" s="31"/>
      <c r="N26" s="31"/>
      <c r="O26" s="31"/>
      <c r="P26" s="31"/>
      <c r="Q26" s="31"/>
      <c r="R26" s="31"/>
      <c r="S26" s="31"/>
      <c r="T26" s="31"/>
      <c r="U26" s="31"/>
      <c r="V26" s="31"/>
      <c r="W26" s="31"/>
      <c r="X26" s="31"/>
    </row>
    <row r="27" spans="1:24" ht="10.5" customHeight="1" x14ac:dyDescent="0.2">
      <c r="A27" s="1"/>
      <c r="B27" s="37"/>
      <c r="C27" s="36"/>
      <c r="D27" s="37"/>
      <c r="E27" s="37"/>
      <c r="F27" s="37"/>
      <c r="G27" s="37"/>
      <c r="H27" s="37"/>
      <c r="I27" s="37"/>
      <c r="J27" s="37"/>
      <c r="K27" s="37"/>
      <c r="L27" s="37"/>
      <c r="M27" s="37"/>
      <c r="N27" s="37"/>
      <c r="O27" s="37"/>
      <c r="P27" s="37"/>
      <c r="Q27" s="37"/>
      <c r="R27" s="37"/>
      <c r="S27" s="37"/>
      <c r="T27" s="37"/>
      <c r="U27" s="37"/>
      <c r="V27" s="37"/>
      <c r="W27" s="37"/>
      <c r="X27" s="37"/>
    </row>
    <row r="28" spans="1:24" ht="10.5" customHeight="1" x14ac:dyDescent="0.2">
      <c r="A28" s="1"/>
      <c r="B28" s="37"/>
      <c r="C28" s="36"/>
      <c r="D28" s="37"/>
      <c r="E28" s="37"/>
      <c r="F28" s="37"/>
      <c r="G28" s="37"/>
      <c r="H28" s="37"/>
      <c r="I28" s="37"/>
      <c r="J28" s="37"/>
      <c r="K28" s="37"/>
      <c r="L28" s="37"/>
      <c r="M28" s="37"/>
      <c r="N28" s="37"/>
      <c r="O28" s="37"/>
      <c r="P28" s="37"/>
      <c r="Q28" s="37"/>
      <c r="R28" s="37"/>
      <c r="S28" s="37"/>
      <c r="T28" s="37"/>
      <c r="U28" s="37"/>
      <c r="V28" s="37"/>
      <c r="W28" s="37"/>
      <c r="X28" s="37"/>
    </row>
    <row r="29" spans="1:24" ht="10.5" customHeight="1" x14ac:dyDescent="0.2">
      <c r="A29" s="1"/>
      <c r="B29" s="37"/>
      <c r="C29" s="36"/>
      <c r="D29" s="37"/>
      <c r="E29" s="37"/>
      <c r="F29" s="37"/>
      <c r="G29" s="37"/>
      <c r="H29" s="37"/>
      <c r="I29" s="37"/>
      <c r="J29" s="37"/>
      <c r="K29" s="37"/>
      <c r="L29" s="37"/>
      <c r="M29" s="37"/>
      <c r="N29" s="37"/>
      <c r="O29" s="37"/>
      <c r="P29" s="37"/>
      <c r="Q29" s="37"/>
      <c r="R29" s="37"/>
      <c r="S29" s="37"/>
      <c r="T29" s="37"/>
      <c r="U29" s="37"/>
      <c r="V29" s="37"/>
      <c r="W29" s="37"/>
      <c r="X29" s="37"/>
    </row>
    <row r="30" spans="1:24" ht="10.5" customHeight="1" x14ac:dyDescent="0.2">
      <c r="A30" s="1"/>
      <c r="B30" s="37"/>
      <c r="C30" s="36"/>
      <c r="D30" s="37"/>
      <c r="E30" s="37"/>
      <c r="F30" s="37"/>
      <c r="G30" s="37"/>
      <c r="H30" s="37"/>
      <c r="I30" s="37"/>
      <c r="J30" s="37"/>
      <c r="K30" s="37"/>
      <c r="L30" s="37"/>
      <c r="M30" s="37"/>
      <c r="N30" s="37"/>
      <c r="O30" s="37"/>
      <c r="P30" s="37"/>
      <c r="Q30" s="37"/>
      <c r="R30" s="37"/>
      <c r="S30" s="37"/>
      <c r="T30" s="37"/>
      <c r="U30" s="37"/>
      <c r="V30" s="37"/>
      <c r="W30" s="37"/>
      <c r="X30" s="37"/>
    </row>
    <row r="31" spans="1:24" ht="10.5" customHeight="1" x14ac:dyDescent="0.2">
      <c r="A31" s="1"/>
      <c r="B31" s="37"/>
      <c r="C31" s="36"/>
      <c r="D31" s="37"/>
      <c r="E31" s="37"/>
      <c r="F31" s="37"/>
      <c r="G31" s="37"/>
      <c r="H31" s="37"/>
      <c r="I31" s="37"/>
      <c r="J31" s="37"/>
      <c r="K31" s="37"/>
      <c r="L31" s="37"/>
      <c r="M31" s="37"/>
      <c r="N31" s="37"/>
      <c r="O31" s="37"/>
      <c r="P31" s="37"/>
      <c r="Q31" s="37"/>
      <c r="R31" s="37"/>
      <c r="S31" s="37"/>
      <c r="T31" s="37"/>
      <c r="U31" s="37"/>
      <c r="V31" s="37"/>
      <c r="W31" s="37"/>
      <c r="X31" s="37"/>
    </row>
    <row r="32" spans="1:24" ht="10.5" customHeight="1" x14ac:dyDescent="0.2">
      <c r="A32" s="1"/>
      <c r="B32" s="37"/>
      <c r="C32" s="36"/>
      <c r="D32" s="37"/>
      <c r="E32" s="37"/>
      <c r="F32" s="37"/>
      <c r="G32" s="37"/>
      <c r="H32" s="37"/>
      <c r="I32" s="37"/>
      <c r="J32" s="37"/>
      <c r="K32" s="37"/>
      <c r="L32" s="37"/>
      <c r="M32" s="37"/>
      <c r="N32" s="37"/>
      <c r="O32" s="37"/>
      <c r="P32" s="37"/>
      <c r="Q32" s="37"/>
      <c r="R32" s="37"/>
      <c r="S32" s="37"/>
      <c r="T32" s="37"/>
      <c r="U32" s="37"/>
      <c r="V32" s="37"/>
      <c r="W32" s="37"/>
      <c r="X32" s="37"/>
    </row>
    <row r="33" spans="1:24" ht="10.5" customHeight="1" x14ac:dyDescent="0.2">
      <c r="A33" s="1"/>
      <c r="B33" s="37"/>
      <c r="C33" s="36"/>
      <c r="D33" s="37"/>
      <c r="E33" s="37"/>
      <c r="F33" s="37"/>
      <c r="G33" s="37"/>
      <c r="H33" s="37"/>
      <c r="I33" s="37"/>
      <c r="J33" s="37"/>
      <c r="K33" s="37"/>
      <c r="L33" s="37"/>
      <c r="M33" s="37"/>
      <c r="N33" s="37"/>
      <c r="O33" s="37"/>
      <c r="P33" s="37"/>
      <c r="Q33" s="37"/>
      <c r="R33" s="37"/>
      <c r="S33" s="37"/>
      <c r="T33" s="37"/>
      <c r="U33" s="37"/>
      <c r="V33" s="37"/>
      <c r="W33" s="37"/>
      <c r="X33" s="37"/>
    </row>
    <row r="34" spans="1:24" ht="10.5" customHeight="1" x14ac:dyDescent="0.2">
      <c r="A34" s="1"/>
      <c r="B34" s="37"/>
      <c r="C34" s="36"/>
      <c r="D34" s="37"/>
      <c r="E34" s="37"/>
      <c r="F34" s="37"/>
      <c r="G34" s="37"/>
      <c r="H34" s="37"/>
      <c r="I34" s="37"/>
      <c r="J34" s="37"/>
      <c r="K34" s="37"/>
      <c r="L34" s="37"/>
      <c r="M34" s="37"/>
      <c r="N34" s="37"/>
      <c r="O34" s="37"/>
      <c r="P34" s="37"/>
      <c r="Q34" s="37"/>
      <c r="R34" s="37"/>
      <c r="S34" s="37"/>
      <c r="T34" s="37"/>
      <c r="U34" s="37"/>
      <c r="V34" s="37"/>
      <c r="W34" s="37"/>
      <c r="X34" s="37"/>
    </row>
    <row r="35" spans="1:24" ht="10.5" customHeight="1" x14ac:dyDescent="0.2">
      <c r="A35" s="1"/>
      <c r="B35" s="37"/>
      <c r="C35" s="36"/>
      <c r="D35" s="37"/>
      <c r="E35" s="37"/>
      <c r="F35" s="37"/>
      <c r="G35" s="37"/>
      <c r="H35" s="37"/>
      <c r="I35" s="37"/>
      <c r="J35" s="37"/>
      <c r="K35" s="37"/>
      <c r="L35" s="37"/>
      <c r="M35" s="37"/>
      <c r="N35" s="37"/>
      <c r="O35" s="37"/>
      <c r="P35" s="37"/>
      <c r="Q35" s="37"/>
      <c r="R35" s="37"/>
      <c r="S35" s="37"/>
      <c r="T35" s="37"/>
      <c r="U35" s="37"/>
      <c r="V35" s="37"/>
      <c r="W35" s="37"/>
      <c r="X35" s="37"/>
    </row>
    <row r="36" spans="1:24" ht="10.5" customHeight="1" x14ac:dyDescent="0.2">
      <c r="A36" s="1"/>
      <c r="B36" s="37"/>
      <c r="C36" s="36"/>
      <c r="D36" s="37"/>
      <c r="E36" s="37"/>
      <c r="F36" s="37"/>
      <c r="G36" s="37"/>
      <c r="H36" s="37"/>
      <c r="I36" s="37"/>
      <c r="J36" s="37"/>
      <c r="K36" s="37"/>
      <c r="L36" s="37"/>
      <c r="M36" s="37"/>
      <c r="N36" s="37"/>
      <c r="O36" s="37"/>
      <c r="P36" s="37"/>
      <c r="Q36" s="37"/>
      <c r="R36" s="37"/>
      <c r="S36" s="37"/>
      <c r="T36" s="37"/>
      <c r="U36" s="37"/>
      <c r="V36" s="37"/>
      <c r="W36" s="37"/>
      <c r="X36" s="37"/>
    </row>
    <row r="37" spans="1:24" ht="10.5" customHeight="1" x14ac:dyDescent="0.2">
      <c r="A37" s="1"/>
      <c r="B37" s="37"/>
      <c r="C37" s="36"/>
      <c r="D37" s="37"/>
      <c r="E37" s="37"/>
      <c r="F37" s="37"/>
      <c r="G37" s="37"/>
      <c r="H37" s="37"/>
      <c r="I37" s="37"/>
      <c r="J37" s="37"/>
      <c r="K37" s="37"/>
      <c r="L37" s="37"/>
      <c r="M37" s="37"/>
      <c r="N37" s="37"/>
      <c r="O37" s="37"/>
      <c r="P37" s="37"/>
      <c r="Q37" s="37"/>
      <c r="R37" s="37"/>
      <c r="S37" s="37"/>
      <c r="T37" s="37"/>
      <c r="U37" s="37"/>
      <c r="V37" s="37"/>
      <c r="W37" s="37"/>
      <c r="X37" s="37"/>
    </row>
    <row r="38" spans="1:24" ht="10.5" customHeight="1" x14ac:dyDescent="0.2">
      <c r="A38" s="1"/>
      <c r="B38" s="37"/>
      <c r="C38" s="36"/>
      <c r="D38" s="37"/>
      <c r="E38" s="37"/>
      <c r="F38" s="37"/>
      <c r="G38" s="37"/>
      <c r="H38" s="37"/>
      <c r="I38" s="37"/>
      <c r="J38" s="37"/>
      <c r="K38" s="37"/>
      <c r="L38" s="37"/>
      <c r="M38" s="37"/>
      <c r="N38" s="37"/>
      <c r="O38" s="37"/>
      <c r="P38" s="37"/>
      <c r="Q38" s="37"/>
      <c r="R38" s="37"/>
      <c r="S38" s="37"/>
      <c r="T38" s="37"/>
      <c r="U38" s="37"/>
      <c r="V38" s="37"/>
      <c r="W38" s="37"/>
      <c r="X38" s="37"/>
    </row>
    <row r="39" spans="1:24" ht="10.5" customHeight="1" x14ac:dyDescent="0.2">
      <c r="A39" s="1"/>
      <c r="B39" s="37"/>
      <c r="C39" s="36"/>
      <c r="D39" s="37"/>
      <c r="E39" s="37"/>
      <c r="F39" s="37"/>
      <c r="G39" s="37"/>
      <c r="H39" s="37"/>
      <c r="I39" s="37"/>
      <c r="J39" s="37"/>
      <c r="K39" s="37"/>
      <c r="L39" s="37"/>
      <c r="M39" s="37"/>
      <c r="N39" s="37"/>
      <c r="O39" s="37"/>
      <c r="P39" s="37"/>
      <c r="Q39" s="37"/>
      <c r="R39" s="37"/>
      <c r="S39" s="37"/>
      <c r="T39" s="37"/>
      <c r="U39" s="37"/>
      <c r="V39" s="37"/>
      <c r="W39" s="37"/>
      <c r="X39" s="37"/>
    </row>
    <row r="40" spans="1:24" ht="10.5" customHeight="1" x14ac:dyDescent="0.2">
      <c r="A40" s="1"/>
      <c r="B40" s="37"/>
      <c r="C40" s="36"/>
      <c r="D40" s="37"/>
      <c r="E40" s="37"/>
      <c r="F40" s="37"/>
      <c r="G40" s="37"/>
      <c r="H40" s="37"/>
      <c r="I40" s="37"/>
      <c r="J40" s="37"/>
      <c r="K40" s="37"/>
      <c r="L40" s="37"/>
      <c r="M40" s="37"/>
      <c r="N40" s="37"/>
      <c r="O40" s="37"/>
      <c r="P40" s="37"/>
      <c r="Q40" s="37"/>
      <c r="R40" s="37"/>
      <c r="S40" s="37"/>
      <c r="T40" s="37"/>
      <c r="U40" s="37"/>
      <c r="V40" s="37"/>
      <c r="W40" s="37"/>
      <c r="X40" s="37"/>
    </row>
    <row r="41" spans="1:24" ht="10.5" customHeight="1" x14ac:dyDescent="0.2">
      <c r="A41" s="1"/>
      <c r="B41" s="37"/>
      <c r="C41" s="36"/>
      <c r="D41" s="37"/>
      <c r="E41" s="37"/>
      <c r="F41" s="37"/>
      <c r="G41" s="37"/>
      <c r="H41" s="37"/>
      <c r="I41" s="37"/>
      <c r="J41" s="37"/>
      <c r="K41" s="37"/>
      <c r="L41" s="37"/>
      <c r="M41" s="37"/>
      <c r="N41" s="37"/>
      <c r="O41" s="37"/>
      <c r="P41" s="37"/>
      <c r="Q41" s="37"/>
      <c r="R41" s="37"/>
      <c r="S41" s="37"/>
      <c r="T41" s="37"/>
      <c r="U41" s="37"/>
      <c r="V41" s="37"/>
      <c r="W41" s="37"/>
      <c r="X41" s="37"/>
    </row>
    <row r="42" spans="1:24" ht="10.5" customHeight="1" x14ac:dyDescent="0.2">
      <c r="A42" s="1"/>
      <c r="B42" s="37"/>
      <c r="C42" s="36"/>
      <c r="D42" s="37"/>
      <c r="E42" s="37"/>
      <c r="F42" s="37"/>
      <c r="G42" s="37"/>
      <c r="H42" s="37"/>
      <c r="I42" s="37"/>
      <c r="J42" s="37"/>
      <c r="K42" s="37"/>
      <c r="L42" s="37"/>
      <c r="M42" s="37"/>
      <c r="N42" s="37"/>
      <c r="O42" s="37"/>
      <c r="P42" s="37"/>
      <c r="Q42" s="37"/>
      <c r="R42" s="37"/>
      <c r="S42" s="37"/>
      <c r="T42" s="37"/>
      <c r="U42" s="37"/>
      <c r="V42" s="37"/>
      <c r="W42" s="37"/>
      <c r="X42" s="37"/>
    </row>
    <row r="43" spans="1:24" ht="10.5" customHeight="1" x14ac:dyDescent="0.2">
      <c r="A43" s="1"/>
      <c r="B43" s="37"/>
      <c r="C43" s="36"/>
      <c r="D43" s="37"/>
      <c r="E43" s="37"/>
      <c r="F43" s="37"/>
      <c r="G43" s="37"/>
      <c r="H43" s="37"/>
      <c r="I43" s="37"/>
      <c r="J43" s="37"/>
      <c r="K43" s="37"/>
      <c r="L43" s="37"/>
      <c r="M43" s="37"/>
      <c r="N43" s="37"/>
      <c r="O43" s="37"/>
      <c r="P43" s="37"/>
      <c r="Q43" s="37"/>
      <c r="R43" s="37"/>
      <c r="S43" s="37"/>
      <c r="T43" s="37"/>
      <c r="U43" s="37"/>
      <c r="V43" s="37"/>
      <c r="W43" s="37"/>
      <c r="X43" s="37"/>
    </row>
    <row r="44" spans="1:24" ht="10.5" customHeight="1" x14ac:dyDescent="0.2">
      <c r="A44" s="1"/>
      <c r="B44" s="37"/>
      <c r="C44" s="36"/>
      <c r="D44" s="37"/>
      <c r="E44" s="37"/>
      <c r="F44" s="37"/>
      <c r="G44" s="37"/>
      <c r="H44" s="37"/>
      <c r="I44" s="37"/>
      <c r="J44" s="37"/>
      <c r="K44" s="37"/>
      <c r="L44" s="37"/>
      <c r="M44" s="37"/>
      <c r="N44" s="37"/>
      <c r="O44" s="37"/>
      <c r="P44" s="37"/>
      <c r="Q44" s="37"/>
      <c r="R44" s="37"/>
      <c r="S44" s="37"/>
      <c r="T44" s="37"/>
      <c r="U44" s="37"/>
      <c r="V44" s="37"/>
      <c r="W44" s="37"/>
      <c r="X44" s="37"/>
    </row>
    <row r="45" spans="1:24" ht="10.5" customHeight="1" x14ac:dyDescent="0.2">
      <c r="A45" s="1"/>
      <c r="B45" s="37"/>
      <c r="C45" s="36"/>
      <c r="D45" s="37"/>
      <c r="E45" s="37"/>
      <c r="F45" s="37"/>
      <c r="G45" s="37"/>
      <c r="H45" s="37"/>
      <c r="I45" s="37"/>
      <c r="J45" s="37"/>
      <c r="K45" s="37"/>
      <c r="L45" s="37"/>
      <c r="M45" s="37"/>
      <c r="N45" s="37"/>
      <c r="O45" s="37"/>
      <c r="P45" s="37"/>
      <c r="Q45" s="37"/>
      <c r="R45" s="37"/>
      <c r="S45" s="37"/>
      <c r="T45" s="37"/>
      <c r="U45" s="37"/>
      <c r="V45" s="37"/>
      <c r="W45" s="37"/>
      <c r="X45" s="37"/>
    </row>
    <row r="46" spans="1:24" ht="10.5" customHeight="1" x14ac:dyDescent="0.2">
      <c r="A46" s="1"/>
      <c r="B46" s="37"/>
      <c r="C46" s="36"/>
      <c r="D46" s="37"/>
      <c r="E46" s="37"/>
      <c r="F46" s="37"/>
      <c r="G46" s="37"/>
      <c r="H46" s="37"/>
      <c r="I46" s="37"/>
      <c r="J46" s="37"/>
      <c r="K46" s="37"/>
      <c r="L46" s="37"/>
      <c r="M46" s="37"/>
      <c r="N46" s="37"/>
      <c r="O46" s="37"/>
      <c r="P46" s="37"/>
      <c r="Q46" s="37"/>
      <c r="R46" s="37"/>
      <c r="S46" s="37"/>
      <c r="T46" s="37"/>
      <c r="U46" s="37"/>
      <c r="V46" s="37"/>
      <c r="W46" s="37"/>
      <c r="X46" s="37"/>
    </row>
    <row r="47" spans="1:24" ht="10.5" customHeight="1" x14ac:dyDescent="0.2">
      <c r="A47" s="1"/>
      <c r="B47" s="37"/>
      <c r="C47" s="36"/>
      <c r="D47" s="37"/>
      <c r="E47" s="37"/>
      <c r="F47" s="37"/>
      <c r="G47" s="37"/>
      <c r="H47" s="37"/>
      <c r="I47" s="37"/>
      <c r="J47" s="37"/>
      <c r="K47" s="37"/>
      <c r="L47" s="37"/>
      <c r="M47" s="37"/>
      <c r="N47" s="37"/>
      <c r="O47" s="37"/>
      <c r="P47" s="37"/>
      <c r="Q47" s="37"/>
      <c r="R47" s="37"/>
      <c r="S47" s="37"/>
      <c r="T47" s="37"/>
      <c r="U47" s="37"/>
      <c r="V47" s="37"/>
      <c r="W47" s="37"/>
      <c r="X47" s="37"/>
    </row>
    <row r="48" spans="1:24" ht="10.5" customHeight="1" x14ac:dyDescent="0.2">
      <c r="A48" s="1"/>
      <c r="B48" s="37"/>
      <c r="C48" s="36"/>
      <c r="D48" s="37"/>
      <c r="E48" s="37"/>
      <c r="F48" s="37"/>
      <c r="G48" s="37"/>
      <c r="H48" s="37"/>
      <c r="I48" s="37"/>
      <c r="J48" s="37"/>
      <c r="K48" s="37"/>
      <c r="L48" s="37"/>
      <c r="M48" s="37"/>
      <c r="N48" s="37"/>
      <c r="O48" s="37"/>
      <c r="P48" s="37"/>
      <c r="Q48" s="37"/>
      <c r="R48" s="37"/>
      <c r="S48" s="37"/>
      <c r="T48" s="37"/>
      <c r="U48" s="37"/>
      <c r="V48" s="37"/>
      <c r="W48" s="37"/>
      <c r="X48" s="37"/>
    </row>
    <row r="49" spans="1:24" ht="10.5" customHeight="1" x14ac:dyDescent="0.2">
      <c r="A49" s="1"/>
      <c r="B49" s="37"/>
      <c r="C49" s="36"/>
      <c r="D49" s="37"/>
      <c r="E49" s="37"/>
      <c r="F49" s="37"/>
      <c r="G49" s="37"/>
      <c r="H49" s="37"/>
      <c r="I49" s="37"/>
      <c r="J49" s="37"/>
      <c r="K49" s="37"/>
      <c r="L49" s="37"/>
      <c r="M49" s="37"/>
      <c r="N49" s="37"/>
      <c r="O49" s="37"/>
      <c r="P49" s="37"/>
      <c r="Q49" s="37"/>
      <c r="R49" s="37"/>
      <c r="S49" s="37"/>
      <c r="T49" s="37"/>
      <c r="U49" s="37"/>
      <c r="V49" s="37"/>
      <c r="W49" s="37"/>
      <c r="X49" s="37"/>
    </row>
    <row r="50" spans="1:24" ht="10.5" customHeight="1" x14ac:dyDescent="0.2">
      <c r="A50" s="1"/>
      <c r="B50" s="37"/>
      <c r="C50" s="36"/>
      <c r="D50" s="37"/>
      <c r="E50" s="37"/>
      <c r="F50" s="37"/>
      <c r="G50" s="37"/>
      <c r="H50" s="37"/>
      <c r="I50" s="37"/>
      <c r="J50" s="37"/>
      <c r="K50" s="37"/>
      <c r="L50" s="37"/>
      <c r="M50" s="37"/>
      <c r="N50" s="37"/>
      <c r="O50" s="37"/>
      <c r="P50" s="37"/>
      <c r="Q50" s="37"/>
      <c r="R50" s="37"/>
      <c r="S50" s="37"/>
      <c r="T50" s="37"/>
      <c r="U50" s="37"/>
      <c r="V50" s="37"/>
      <c r="W50" s="37"/>
      <c r="X50" s="37"/>
    </row>
    <row r="51" spans="1:24" ht="10.5" customHeight="1" x14ac:dyDescent="0.2">
      <c r="A51" s="1"/>
      <c r="B51" s="37"/>
      <c r="C51" s="36"/>
      <c r="D51" s="37"/>
      <c r="E51" s="37"/>
      <c r="F51" s="37"/>
      <c r="G51" s="37"/>
      <c r="H51" s="37"/>
      <c r="I51" s="37"/>
      <c r="J51" s="37"/>
      <c r="K51" s="37"/>
      <c r="L51" s="37"/>
      <c r="M51" s="37"/>
      <c r="N51" s="37"/>
      <c r="O51" s="37"/>
      <c r="P51" s="37"/>
      <c r="Q51" s="37"/>
      <c r="R51" s="37"/>
      <c r="S51" s="37"/>
      <c r="T51" s="37"/>
      <c r="U51" s="37"/>
      <c r="V51" s="37"/>
      <c r="W51" s="37"/>
      <c r="X51" s="37"/>
    </row>
    <row r="52" spans="1:24" ht="10.5" customHeight="1" x14ac:dyDescent="0.2">
      <c r="A52" s="1"/>
      <c r="B52" s="37"/>
      <c r="C52" s="36"/>
      <c r="D52" s="37"/>
      <c r="E52" s="37"/>
      <c r="F52" s="37"/>
      <c r="G52" s="37"/>
      <c r="H52" s="37"/>
      <c r="I52" s="37"/>
      <c r="J52" s="37"/>
      <c r="K52" s="37"/>
      <c r="L52" s="37"/>
      <c r="M52" s="37"/>
      <c r="N52" s="37"/>
      <c r="O52" s="37"/>
      <c r="P52" s="37"/>
      <c r="Q52" s="37"/>
      <c r="R52" s="37"/>
      <c r="S52" s="37"/>
      <c r="T52" s="37"/>
      <c r="U52" s="37"/>
      <c r="V52" s="37"/>
      <c r="W52" s="37"/>
      <c r="X52" s="37"/>
    </row>
    <row r="53" spans="1:24" ht="10.5" customHeight="1" x14ac:dyDescent="0.2">
      <c r="A53" s="1"/>
      <c r="B53" s="37"/>
      <c r="C53" s="36"/>
      <c r="D53" s="37"/>
      <c r="E53" s="37"/>
      <c r="F53" s="37"/>
      <c r="G53" s="37"/>
      <c r="H53" s="37"/>
      <c r="I53" s="37"/>
      <c r="J53" s="37"/>
      <c r="K53" s="37"/>
      <c r="L53" s="37"/>
      <c r="M53" s="37"/>
      <c r="N53" s="37"/>
      <c r="O53" s="37"/>
      <c r="P53" s="37"/>
      <c r="Q53" s="37"/>
      <c r="R53" s="37"/>
      <c r="S53" s="37"/>
      <c r="T53" s="37"/>
      <c r="U53" s="37"/>
      <c r="V53" s="37"/>
      <c r="W53" s="37"/>
      <c r="X53" s="37"/>
    </row>
    <row r="54" spans="1:24" ht="10.5" customHeight="1" x14ac:dyDescent="0.2">
      <c r="A54" s="1"/>
      <c r="B54" s="37"/>
      <c r="C54" s="36"/>
      <c r="D54" s="37"/>
      <c r="E54" s="37"/>
      <c r="F54" s="37"/>
      <c r="G54" s="37"/>
      <c r="H54" s="37"/>
      <c r="I54" s="37"/>
      <c r="J54" s="37"/>
      <c r="K54" s="37"/>
      <c r="L54" s="37"/>
      <c r="M54" s="37"/>
      <c r="N54" s="37"/>
      <c r="O54" s="37"/>
      <c r="P54" s="37"/>
      <c r="Q54" s="37"/>
      <c r="R54" s="37"/>
      <c r="S54" s="37"/>
      <c r="T54" s="37"/>
      <c r="U54" s="37"/>
      <c r="V54" s="37"/>
      <c r="W54" s="37"/>
      <c r="X54" s="37"/>
    </row>
    <row r="55" spans="1:24" ht="10.5" customHeight="1" x14ac:dyDescent="0.2">
      <c r="A55" s="1"/>
      <c r="B55" s="37"/>
      <c r="C55" s="36"/>
      <c r="D55" s="37"/>
      <c r="E55" s="37"/>
      <c r="F55" s="37"/>
      <c r="G55" s="37"/>
      <c r="H55" s="37"/>
      <c r="I55" s="37"/>
      <c r="J55" s="37"/>
      <c r="K55" s="37"/>
      <c r="L55" s="37"/>
      <c r="M55" s="37"/>
      <c r="N55" s="37"/>
      <c r="O55" s="37"/>
      <c r="P55" s="37"/>
      <c r="Q55" s="37"/>
      <c r="R55" s="37"/>
      <c r="S55" s="37"/>
      <c r="T55" s="37"/>
      <c r="U55" s="37"/>
      <c r="V55" s="37"/>
      <c r="W55" s="37"/>
      <c r="X55" s="37"/>
    </row>
    <row r="56" spans="1:24" ht="10.5" customHeight="1" x14ac:dyDescent="0.2">
      <c r="A56" s="1"/>
      <c r="B56" s="37"/>
      <c r="C56" s="36"/>
      <c r="D56" s="37"/>
      <c r="E56" s="37"/>
      <c r="F56" s="37"/>
      <c r="G56" s="37"/>
      <c r="H56" s="37"/>
      <c r="I56" s="37"/>
      <c r="J56" s="37"/>
      <c r="K56" s="37"/>
      <c r="L56" s="37"/>
      <c r="M56" s="37"/>
      <c r="N56" s="37"/>
      <c r="O56" s="37"/>
      <c r="P56" s="37"/>
      <c r="Q56" s="37"/>
      <c r="R56" s="37"/>
      <c r="S56" s="37"/>
      <c r="T56" s="37"/>
      <c r="U56" s="37"/>
      <c r="V56" s="37"/>
      <c r="W56" s="37"/>
      <c r="X56" s="37"/>
    </row>
    <row r="57" spans="1:24" ht="10.5" customHeight="1" x14ac:dyDescent="0.2">
      <c r="A57" s="1"/>
      <c r="B57" s="37"/>
      <c r="C57" s="36"/>
      <c r="D57" s="37"/>
      <c r="E57" s="37"/>
      <c r="F57" s="37"/>
      <c r="G57" s="37"/>
      <c r="H57" s="37"/>
      <c r="I57" s="37"/>
      <c r="J57" s="37"/>
      <c r="K57" s="37"/>
      <c r="L57" s="37"/>
      <c r="M57" s="37"/>
      <c r="N57" s="37"/>
      <c r="O57" s="37"/>
      <c r="P57" s="37"/>
      <c r="Q57" s="37"/>
      <c r="R57" s="37"/>
      <c r="S57" s="37"/>
      <c r="T57" s="37"/>
      <c r="U57" s="37"/>
      <c r="V57" s="37"/>
      <c r="W57" s="37"/>
      <c r="X57" s="37"/>
    </row>
    <row r="58" spans="1:24" ht="10.5" customHeight="1" x14ac:dyDescent="0.2">
      <c r="A58" s="1"/>
      <c r="B58" s="37"/>
      <c r="C58" s="36"/>
      <c r="D58" s="37"/>
      <c r="E58" s="37"/>
      <c r="F58" s="37"/>
      <c r="G58" s="37"/>
      <c r="H58" s="37"/>
      <c r="I58" s="37"/>
      <c r="J58" s="37"/>
      <c r="K58" s="37"/>
      <c r="L58" s="37"/>
      <c r="M58" s="37"/>
      <c r="N58" s="37"/>
      <c r="O58" s="37"/>
      <c r="P58" s="37"/>
      <c r="Q58" s="37"/>
      <c r="R58" s="37"/>
      <c r="S58" s="37"/>
      <c r="T58" s="37"/>
      <c r="U58" s="37"/>
      <c r="V58" s="37"/>
      <c r="W58" s="37"/>
      <c r="X58" s="37"/>
    </row>
    <row r="59" spans="1:24" ht="10.5" customHeight="1" x14ac:dyDescent="0.2">
      <c r="A59" s="1"/>
      <c r="B59" s="37"/>
      <c r="C59" s="36"/>
      <c r="D59" s="37"/>
      <c r="E59" s="37"/>
      <c r="F59" s="37"/>
      <c r="G59" s="37"/>
      <c r="H59" s="37"/>
      <c r="I59" s="37"/>
      <c r="J59" s="37"/>
      <c r="K59" s="37"/>
      <c r="L59" s="37"/>
      <c r="M59" s="37"/>
      <c r="N59" s="37"/>
      <c r="O59" s="37"/>
      <c r="P59" s="37"/>
      <c r="Q59" s="37"/>
      <c r="R59" s="37"/>
      <c r="S59" s="37"/>
      <c r="T59" s="37"/>
      <c r="U59" s="37"/>
      <c r="V59" s="37"/>
      <c r="W59" s="37"/>
      <c r="X59" s="37"/>
    </row>
    <row r="60" spans="1:24" ht="10.5" customHeight="1" x14ac:dyDescent="0.2">
      <c r="A60" s="1"/>
      <c r="B60" s="37"/>
      <c r="C60" s="36"/>
      <c r="D60" s="37"/>
      <c r="E60" s="37"/>
      <c r="F60" s="37"/>
      <c r="G60" s="37"/>
      <c r="H60" s="37"/>
      <c r="I60" s="37"/>
      <c r="J60" s="37"/>
      <c r="K60" s="37"/>
      <c r="L60" s="37"/>
      <c r="M60" s="37"/>
      <c r="N60" s="37"/>
      <c r="O60" s="37"/>
      <c r="P60" s="37"/>
      <c r="Q60" s="37"/>
      <c r="R60" s="37"/>
      <c r="S60" s="37"/>
      <c r="T60" s="37"/>
      <c r="U60" s="37"/>
      <c r="V60" s="37"/>
      <c r="W60" s="37"/>
      <c r="X60" s="37"/>
    </row>
    <row r="61" spans="1:24" ht="10.5" customHeight="1" x14ac:dyDescent="0.2">
      <c r="A61" s="1"/>
      <c r="B61" s="37"/>
      <c r="C61" s="36"/>
      <c r="D61" s="37"/>
      <c r="E61" s="37"/>
      <c r="F61" s="37"/>
      <c r="G61" s="37"/>
      <c r="H61" s="37"/>
      <c r="I61" s="37"/>
      <c r="J61" s="37"/>
      <c r="K61" s="37"/>
      <c r="L61" s="37"/>
      <c r="M61" s="37"/>
      <c r="N61" s="37"/>
      <c r="O61" s="37"/>
      <c r="P61" s="37"/>
      <c r="Q61" s="37"/>
      <c r="R61" s="37"/>
      <c r="S61" s="37"/>
      <c r="T61" s="37"/>
      <c r="U61" s="37"/>
      <c r="V61" s="37"/>
      <c r="W61" s="37"/>
      <c r="X61" s="37"/>
    </row>
    <row r="62" spans="1:24" ht="10.5" customHeight="1" x14ac:dyDescent="0.2">
      <c r="A62" s="1"/>
      <c r="B62" s="37"/>
      <c r="C62" s="36"/>
      <c r="D62" s="37"/>
      <c r="E62" s="37"/>
      <c r="F62" s="37"/>
      <c r="G62" s="37"/>
      <c r="H62" s="37"/>
      <c r="I62" s="37"/>
      <c r="J62" s="37"/>
      <c r="K62" s="37"/>
      <c r="L62" s="37"/>
      <c r="M62" s="37"/>
      <c r="N62" s="37"/>
      <c r="O62" s="37"/>
      <c r="P62" s="37"/>
      <c r="Q62" s="37"/>
      <c r="R62" s="37"/>
      <c r="S62" s="37"/>
      <c r="T62" s="37"/>
      <c r="U62" s="37"/>
      <c r="V62" s="37"/>
      <c r="W62" s="37"/>
      <c r="X62" s="37"/>
    </row>
    <row r="63" spans="1:24" ht="10.5" customHeight="1" x14ac:dyDescent="0.2">
      <c r="A63" s="1"/>
      <c r="B63" s="37"/>
      <c r="C63" s="36"/>
      <c r="D63" s="37"/>
      <c r="E63" s="37"/>
      <c r="F63" s="37"/>
      <c r="G63" s="37"/>
      <c r="H63" s="37"/>
      <c r="I63" s="37"/>
      <c r="J63" s="37"/>
      <c r="K63" s="37"/>
      <c r="L63" s="37"/>
      <c r="M63" s="37"/>
      <c r="N63" s="37"/>
      <c r="O63" s="37"/>
      <c r="P63" s="37"/>
      <c r="Q63" s="37"/>
      <c r="R63" s="37"/>
      <c r="S63" s="37"/>
      <c r="T63" s="37"/>
      <c r="U63" s="37"/>
      <c r="V63" s="37"/>
      <c r="W63" s="37"/>
      <c r="X63" s="37"/>
    </row>
    <row r="64" spans="1:24" ht="10.5" customHeight="1" x14ac:dyDescent="0.2">
      <c r="A64" s="1"/>
      <c r="B64" s="37"/>
      <c r="C64" s="36"/>
      <c r="D64" s="37"/>
      <c r="E64" s="37"/>
      <c r="F64" s="37"/>
      <c r="G64" s="37"/>
      <c r="H64" s="37"/>
      <c r="I64" s="37"/>
      <c r="J64" s="37"/>
      <c r="K64" s="37"/>
      <c r="L64" s="37"/>
      <c r="M64" s="37"/>
      <c r="N64" s="37"/>
      <c r="O64" s="37"/>
      <c r="P64" s="37"/>
      <c r="Q64" s="37"/>
      <c r="R64" s="37"/>
      <c r="S64" s="37"/>
      <c r="T64" s="37"/>
      <c r="U64" s="37"/>
      <c r="V64" s="37"/>
      <c r="W64" s="37"/>
      <c r="X64" s="37"/>
    </row>
    <row r="65" spans="1:24" ht="10.5" customHeight="1" x14ac:dyDescent="0.2">
      <c r="A65" s="1"/>
      <c r="B65" s="37"/>
      <c r="C65" s="36"/>
      <c r="D65" s="37"/>
      <c r="E65" s="37"/>
      <c r="F65" s="37"/>
      <c r="G65" s="37"/>
      <c r="H65" s="37"/>
      <c r="I65" s="37"/>
      <c r="J65" s="37"/>
      <c r="K65" s="37"/>
      <c r="L65" s="37"/>
      <c r="M65" s="37"/>
      <c r="N65" s="37"/>
      <c r="O65" s="37"/>
      <c r="P65" s="37"/>
      <c r="Q65" s="37"/>
      <c r="R65" s="37"/>
      <c r="S65" s="37"/>
      <c r="T65" s="37"/>
      <c r="U65" s="37"/>
      <c r="V65" s="37"/>
      <c r="W65" s="37"/>
      <c r="X65" s="37"/>
    </row>
    <row r="66" spans="1:24" ht="10.5" customHeight="1" x14ac:dyDescent="0.2">
      <c r="A66" s="1"/>
      <c r="B66" s="37"/>
      <c r="C66" s="36"/>
      <c r="D66" s="37"/>
      <c r="E66" s="37"/>
      <c r="F66" s="37"/>
      <c r="G66" s="37"/>
      <c r="H66" s="37"/>
      <c r="I66" s="37"/>
      <c r="J66" s="37"/>
      <c r="K66" s="37"/>
      <c r="L66" s="37"/>
      <c r="M66" s="37"/>
      <c r="N66" s="37"/>
      <c r="O66" s="37"/>
      <c r="P66" s="37"/>
      <c r="Q66" s="37"/>
      <c r="R66" s="37"/>
      <c r="S66" s="37"/>
      <c r="T66" s="37"/>
      <c r="U66" s="37"/>
      <c r="V66" s="37"/>
      <c r="W66" s="37"/>
      <c r="X66" s="37"/>
    </row>
    <row r="67" spans="1:24" ht="10.5" customHeight="1" x14ac:dyDescent="0.2">
      <c r="A67" s="1"/>
      <c r="B67" s="37"/>
      <c r="C67" s="36"/>
      <c r="D67" s="37"/>
      <c r="E67" s="37"/>
      <c r="F67" s="37"/>
      <c r="G67" s="37"/>
      <c r="H67" s="37"/>
      <c r="I67" s="37"/>
      <c r="J67" s="37"/>
      <c r="K67" s="37"/>
      <c r="L67" s="37"/>
      <c r="M67" s="37"/>
      <c r="N67" s="37"/>
      <c r="O67" s="37"/>
      <c r="P67" s="37"/>
      <c r="Q67" s="37"/>
      <c r="R67" s="37"/>
      <c r="S67" s="37"/>
      <c r="T67" s="37"/>
      <c r="U67" s="37"/>
      <c r="V67" s="37"/>
      <c r="W67" s="37"/>
      <c r="X67" s="37"/>
    </row>
    <row r="68" spans="1:24" ht="10.5" customHeight="1" x14ac:dyDescent="0.2">
      <c r="A68" s="1"/>
      <c r="B68" s="37"/>
      <c r="C68" s="36"/>
      <c r="D68" s="37"/>
      <c r="E68" s="37"/>
      <c r="F68" s="37"/>
      <c r="G68" s="37"/>
      <c r="H68" s="37"/>
      <c r="I68" s="37"/>
      <c r="J68" s="37"/>
      <c r="K68" s="37"/>
      <c r="L68" s="37"/>
      <c r="M68" s="37"/>
      <c r="N68" s="37"/>
      <c r="O68" s="37"/>
      <c r="P68" s="37"/>
      <c r="Q68" s="37"/>
      <c r="R68" s="37"/>
      <c r="S68" s="37"/>
      <c r="T68" s="37"/>
      <c r="U68" s="37"/>
      <c r="V68" s="37"/>
      <c r="W68" s="37"/>
      <c r="X68" s="37"/>
    </row>
    <row r="69" spans="1:24" ht="10.5" customHeight="1" x14ac:dyDescent="0.2">
      <c r="A69" s="1"/>
      <c r="B69" s="37"/>
      <c r="C69" s="36"/>
      <c r="D69" s="37"/>
      <c r="E69" s="37"/>
      <c r="F69" s="37"/>
      <c r="G69" s="37"/>
      <c r="H69" s="37"/>
      <c r="I69" s="37"/>
      <c r="J69" s="37"/>
      <c r="K69" s="37"/>
      <c r="L69" s="37"/>
      <c r="M69" s="37"/>
      <c r="N69" s="37"/>
      <c r="O69" s="37"/>
      <c r="P69" s="37"/>
      <c r="Q69" s="37"/>
      <c r="R69" s="37"/>
      <c r="S69" s="37"/>
      <c r="T69" s="37"/>
      <c r="U69" s="37"/>
      <c r="V69" s="37"/>
      <c r="W69" s="37"/>
      <c r="X69" s="37"/>
    </row>
    <row r="70" spans="1:24" ht="10.5" customHeight="1" x14ac:dyDescent="0.2">
      <c r="A70" s="1"/>
      <c r="B70" s="37"/>
      <c r="C70" s="36"/>
      <c r="D70" s="37"/>
      <c r="E70" s="37"/>
      <c r="F70" s="37"/>
      <c r="G70" s="37"/>
      <c r="H70" s="37"/>
      <c r="I70" s="37"/>
      <c r="J70" s="37"/>
      <c r="K70" s="37"/>
      <c r="L70" s="37"/>
      <c r="M70" s="37"/>
      <c r="N70" s="37"/>
      <c r="O70" s="37"/>
      <c r="P70" s="37"/>
      <c r="Q70" s="37"/>
      <c r="R70" s="37"/>
      <c r="S70" s="37"/>
      <c r="T70" s="37"/>
      <c r="U70" s="37"/>
      <c r="V70" s="37"/>
      <c r="W70" s="37"/>
      <c r="X70" s="37"/>
    </row>
    <row r="71" spans="1:24" ht="10.5" customHeight="1" x14ac:dyDescent="0.2">
      <c r="A71" s="1"/>
      <c r="B71" s="37"/>
      <c r="C71" s="36"/>
      <c r="D71" s="37"/>
      <c r="E71" s="37"/>
      <c r="F71" s="37"/>
      <c r="G71" s="37"/>
      <c r="H71" s="37"/>
      <c r="I71" s="37"/>
      <c r="J71" s="37"/>
      <c r="K71" s="37"/>
      <c r="L71" s="37"/>
      <c r="M71" s="37"/>
      <c r="N71" s="37"/>
      <c r="O71" s="37"/>
      <c r="P71" s="37"/>
      <c r="Q71" s="37"/>
      <c r="R71" s="37"/>
      <c r="S71" s="37"/>
      <c r="T71" s="37"/>
      <c r="U71" s="37"/>
      <c r="V71" s="37"/>
      <c r="W71" s="37"/>
      <c r="X71" s="37"/>
    </row>
    <row r="72" spans="1:24" ht="10.5" customHeight="1" x14ac:dyDescent="0.2">
      <c r="A72" s="1"/>
      <c r="B72" s="37"/>
      <c r="C72" s="36"/>
      <c r="D72" s="37"/>
      <c r="E72" s="37"/>
      <c r="F72" s="37"/>
      <c r="G72" s="37"/>
      <c r="H72" s="37"/>
      <c r="I72" s="37"/>
      <c r="J72" s="37"/>
      <c r="K72" s="37"/>
      <c r="L72" s="37"/>
      <c r="M72" s="37"/>
      <c r="N72" s="37"/>
      <c r="O72" s="37"/>
      <c r="P72" s="37"/>
      <c r="Q72" s="37"/>
      <c r="R72" s="37"/>
      <c r="S72" s="37"/>
      <c r="T72" s="37"/>
      <c r="U72" s="37"/>
      <c r="V72" s="37"/>
      <c r="W72" s="37"/>
      <c r="X72" s="37"/>
    </row>
    <row r="73" spans="1:24" ht="10.5" customHeight="1" x14ac:dyDescent="0.2">
      <c r="A73" s="1"/>
      <c r="B73" s="37"/>
      <c r="C73" s="36"/>
      <c r="D73" s="37"/>
      <c r="E73" s="37"/>
      <c r="F73" s="37"/>
      <c r="G73" s="37"/>
      <c r="H73" s="37"/>
      <c r="I73" s="37"/>
      <c r="J73" s="37"/>
      <c r="K73" s="37"/>
      <c r="L73" s="37"/>
      <c r="M73" s="37"/>
      <c r="N73" s="37"/>
      <c r="O73" s="37"/>
      <c r="P73" s="37"/>
      <c r="Q73" s="37"/>
      <c r="R73" s="37"/>
      <c r="S73" s="37"/>
      <c r="T73" s="37"/>
      <c r="U73" s="37"/>
      <c r="V73" s="37"/>
      <c r="W73" s="37"/>
      <c r="X73" s="37"/>
    </row>
    <row r="74" spans="1:24" ht="10.5" customHeight="1" x14ac:dyDescent="0.2">
      <c r="A74" s="1"/>
      <c r="B74" s="37"/>
      <c r="C74" s="36"/>
      <c r="D74" s="37"/>
      <c r="E74" s="37"/>
      <c r="F74" s="37"/>
      <c r="G74" s="37"/>
      <c r="H74" s="37"/>
      <c r="I74" s="37"/>
      <c r="J74" s="37"/>
      <c r="K74" s="37"/>
      <c r="L74" s="37"/>
      <c r="M74" s="37"/>
      <c r="N74" s="37"/>
      <c r="O74" s="37"/>
      <c r="P74" s="37"/>
      <c r="Q74" s="37"/>
      <c r="R74" s="37"/>
      <c r="S74" s="37"/>
      <c r="T74" s="37"/>
      <c r="U74" s="37"/>
      <c r="V74" s="37"/>
      <c r="W74" s="37"/>
      <c r="X74" s="37"/>
    </row>
    <row r="75" spans="1:24" ht="10.5" customHeight="1" x14ac:dyDescent="0.2">
      <c r="A75" s="1"/>
      <c r="B75" s="37"/>
      <c r="C75" s="36"/>
      <c r="D75" s="37"/>
      <c r="E75" s="37"/>
      <c r="F75" s="37"/>
      <c r="G75" s="37"/>
      <c r="H75" s="37"/>
      <c r="I75" s="37"/>
      <c r="J75" s="37"/>
      <c r="K75" s="37"/>
      <c r="L75" s="37"/>
      <c r="M75" s="37"/>
      <c r="N75" s="37"/>
      <c r="O75" s="37"/>
      <c r="P75" s="37"/>
      <c r="Q75" s="37"/>
      <c r="R75" s="37"/>
      <c r="S75" s="37"/>
      <c r="T75" s="37"/>
      <c r="U75" s="37"/>
      <c r="V75" s="37"/>
      <c r="W75" s="37"/>
      <c r="X75" s="37"/>
    </row>
    <row r="76" spans="1:24" ht="10.5" customHeight="1" x14ac:dyDescent="0.2">
      <c r="A76" s="1"/>
      <c r="B76" s="37"/>
      <c r="C76" s="36"/>
      <c r="D76" s="37"/>
      <c r="E76" s="37"/>
      <c r="F76" s="37"/>
      <c r="G76" s="37"/>
      <c r="H76" s="37"/>
      <c r="I76" s="37"/>
      <c r="J76" s="37"/>
      <c r="K76" s="37"/>
      <c r="L76" s="37"/>
      <c r="M76" s="37"/>
      <c r="N76" s="37"/>
      <c r="O76" s="37"/>
      <c r="P76" s="37"/>
      <c r="Q76" s="37"/>
      <c r="R76" s="37"/>
      <c r="S76" s="37"/>
      <c r="T76" s="37"/>
      <c r="U76" s="37"/>
      <c r="V76" s="37"/>
      <c r="W76" s="37"/>
      <c r="X76" s="37"/>
    </row>
    <row r="77" spans="1:24" ht="10.5" customHeight="1" x14ac:dyDescent="0.2">
      <c r="A77" s="1"/>
      <c r="B77" s="37"/>
      <c r="C77" s="36"/>
      <c r="D77" s="37"/>
      <c r="E77" s="37"/>
      <c r="F77" s="37"/>
      <c r="G77" s="37"/>
      <c r="H77" s="37"/>
      <c r="I77" s="37"/>
      <c r="J77" s="37"/>
      <c r="K77" s="37"/>
      <c r="L77" s="37"/>
      <c r="M77" s="37"/>
      <c r="N77" s="37"/>
      <c r="O77" s="37"/>
      <c r="P77" s="37"/>
      <c r="Q77" s="37"/>
      <c r="R77" s="37"/>
      <c r="S77" s="37"/>
      <c r="T77" s="37"/>
      <c r="U77" s="37"/>
      <c r="V77" s="37"/>
      <c r="W77" s="37"/>
      <c r="X77" s="37"/>
    </row>
    <row r="78" spans="1:24" ht="10.5" customHeight="1" x14ac:dyDescent="0.2">
      <c r="A78" s="1"/>
      <c r="B78" s="37"/>
      <c r="C78" s="36"/>
      <c r="D78" s="37"/>
      <c r="E78" s="37"/>
      <c r="F78" s="37"/>
      <c r="G78" s="37"/>
      <c r="H78" s="37"/>
      <c r="I78" s="37"/>
      <c r="J78" s="37"/>
      <c r="K78" s="37"/>
      <c r="L78" s="37"/>
      <c r="M78" s="37"/>
      <c r="N78" s="37"/>
      <c r="O78" s="37"/>
      <c r="P78" s="37"/>
      <c r="Q78" s="37"/>
      <c r="R78" s="37"/>
      <c r="S78" s="37"/>
      <c r="T78" s="37"/>
      <c r="U78" s="37"/>
      <c r="V78" s="37"/>
      <c r="W78" s="37"/>
      <c r="X78" s="37"/>
    </row>
    <row r="79" spans="1:24" ht="10.5" customHeight="1" x14ac:dyDescent="0.2">
      <c r="A79" s="1"/>
      <c r="B79" s="37"/>
      <c r="C79" s="36"/>
      <c r="D79" s="37"/>
      <c r="E79" s="37"/>
      <c r="F79" s="37"/>
      <c r="G79" s="37"/>
      <c r="H79" s="37"/>
      <c r="I79" s="37"/>
      <c r="J79" s="37"/>
      <c r="K79" s="37"/>
      <c r="L79" s="37"/>
      <c r="M79" s="37"/>
      <c r="N79" s="37"/>
      <c r="O79" s="37"/>
      <c r="P79" s="37"/>
      <c r="Q79" s="37"/>
      <c r="R79" s="37"/>
      <c r="S79" s="37"/>
      <c r="T79" s="37"/>
      <c r="U79" s="37"/>
      <c r="V79" s="37"/>
      <c r="W79" s="37"/>
      <c r="X79" s="37"/>
    </row>
    <row r="80" spans="1:24" ht="10.5" customHeight="1" x14ac:dyDescent="0.2">
      <c r="A80" s="1"/>
      <c r="B80" s="37"/>
      <c r="C80" s="36"/>
      <c r="D80" s="37"/>
      <c r="E80" s="37"/>
      <c r="F80" s="37"/>
      <c r="G80" s="37"/>
      <c r="H80" s="37"/>
      <c r="I80" s="37"/>
      <c r="J80" s="37"/>
      <c r="K80" s="37"/>
      <c r="L80" s="37"/>
      <c r="M80" s="37"/>
      <c r="N80" s="37"/>
      <c r="O80" s="37"/>
      <c r="P80" s="37"/>
      <c r="Q80" s="37"/>
      <c r="R80" s="37"/>
      <c r="S80" s="37"/>
      <c r="T80" s="37"/>
      <c r="U80" s="37"/>
      <c r="V80" s="37"/>
      <c r="W80" s="37"/>
      <c r="X80" s="37"/>
    </row>
    <row r="81" spans="1:24" ht="10.5" customHeight="1" x14ac:dyDescent="0.2">
      <c r="A81" s="1"/>
      <c r="B81" s="37"/>
      <c r="C81" s="36"/>
      <c r="D81" s="37"/>
      <c r="E81" s="37"/>
      <c r="F81" s="37"/>
      <c r="G81" s="37"/>
      <c r="H81" s="37"/>
      <c r="I81" s="37"/>
      <c r="J81" s="37"/>
      <c r="K81" s="37"/>
      <c r="L81" s="37"/>
      <c r="M81" s="37"/>
      <c r="N81" s="37"/>
      <c r="O81" s="37"/>
      <c r="P81" s="37"/>
      <c r="Q81" s="37"/>
      <c r="R81" s="37"/>
      <c r="S81" s="37"/>
      <c r="T81" s="37"/>
      <c r="U81" s="37"/>
      <c r="V81" s="37"/>
      <c r="W81" s="37"/>
      <c r="X81" s="37"/>
    </row>
    <row r="82" spans="1:24" ht="10.5" customHeight="1" x14ac:dyDescent="0.2">
      <c r="A82" s="1"/>
      <c r="B82" s="37"/>
      <c r="C82" s="36"/>
      <c r="D82" s="37"/>
      <c r="E82" s="37"/>
      <c r="F82" s="37"/>
      <c r="G82" s="37"/>
      <c r="H82" s="37"/>
      <c r="I82" s="37"/>
      <c r="J82" s="37"/>
      <c r="K82" s="37"/>
      <c r="L82" s="37"/>
      <c r="M82" s="37"/>
      <c r="N82" s="37"/>
      <c r="O82" s="37"/>
      <c r="P82" s="37"/>
      <c r="Q82" s="37"/>
      <c r="R82" s="37"/>
      <c r="S82" s="37"/>
      <c r="T82" s="37"/>
      <c r="U82" s="37"/>
      <c r="V82" s="37"/>
      <c r="W82" s="37"/>
      <c r="X82" s="37"/>
    </row>
    <row r="83" spans="1:24" ht="10.5" customHeight="1" x14ac:dyDescent="0.2">
      <c r="A83" s="1"/>
      <c r="B83" s="37"/>
      <c r="C83" s="36"/>
      <c r="D83" s="37"/>
      <c r="E83" s="37"/>
      <c r="F83" s="37"/>
      <c r="G83" s="37"/>
      <c r="H83" s="37"/>
      <c r="I83" s="37"/>
      <c r="J83" s="37"/>
      <c r="K83" s="37"/>
      <c r="L83" s="37"/>
      <c r="M83" s="37"/>
      <c r="N83" s="37"/>
      <c r="O83" s="37"/>
      <c r="P83" s="37"/>
      <c r="Q83" s="37"/>
      <c r="R83" s="37"/>
      <c r="S83" s="37"/>
      <c r="T83" s="37"/>
      <c r="U83" s="37"/>
      <c r="V83" s="37"/>
      <c r="W83" s="37"/>
      <c r="X83" s="37"/>
    </row>
    <row r="84" spans="1:24" ht="10.5" customHeight="1" x14ac:dyDescent="0.2">
      <c r="A84" s="1"/>
      <c r="B84" s="37"/>
      <c r="C84" s="36"/>
      <c r="D84" s="37"/>
      <c r="E84" s="37"/>
      <c r="F84" s="37"/>
      <c r="G84" s="37"/>
      <c r="H84" s="37"/>
      <c r="I84" s="37"/>
      <c r="J84" s="37"/>
      <c r="K84" s="37"/>
      <c r="L84" s="37"/>
      <c r="M84" s="37"/>
      <c r="N84" s="37"/>
      <c r="O84" s="37"/>
      <c r="P84" s="37"/>
      <c r="Q84" s="37"/>
      <c r="R84" s="37"/>
      <c r="S84" s="37"/>
      <c r="T84" s="37"/>
      <c r="U84" s="37"/>
      <c r="V84" s="37"/>
      <c r="W84" s="37"/>
      <c r="X84" s="37"/>
    </row>
    <row r="85" spans="1:24" ht="10.5" customHeight="1" x14ac:dyDescent="0.2">
      <c r="A85" s="1"/>
      <c r="B85" s="37"/>
      <c r="C85" s="36"/>
      <c r="D85" s="37"/>
      <c r="E85" s="37"/>
      <c r="F85" s="37"/>
      <c r="G85" s="37"/>
      <c r="H85" s="37"/>
      <c r="I85" s="37"/>
      <c r="J85" s="37"/>
      <c r="K85" s="37"/>
      <c r="L85" s="37"/>
      <c r="M85" s="37"/>
      <c r="N85" s="37"/>
      <c r="O85" s="37"/>
      <c r="P85" s="37"/>
      <c r="Q85" s="37"/>
      <c r="R85" s="37"/>
      <c r="S85" s="37"/>
      <c r="T85" s="37"/>
      <c r="U85" s="37"/>
      <c r="V85" s="37"/>
      <c r="W85" s="37"/>
      <c r="X85" s="37"/>
    </row>
    <row r="86" spans="1:24" ht="10.5" customHeight="1" x14ac:dyDescent="0.2">
      <c r="A86" s="1"/>
      <c r="B86" s="37"/>
      <c r="C86" s="36"/>
      <c r="D86" s="37"/>
      <c r="E86" s="37"/>
      <c r="F86" s="37"/>
      <c r="G86" s="37"/>
      <c r="H86" s="37"/>
      <c r="I86" s="37"/>
      <c r="J86" s="37"/>
      <c r="K86" s="37"/>
      <c r="L86" s="37"/>
      <c r="M86" s="37"/>
      <c r="N86" s="37"/>
      <c r="O86" s="37"/>
      <c r="P86" s="37"/>
      <c r="Q86" s="37"/>
      <c r="R86" s="37"/>
      <c r="S86" s="37"/>
      <c r="T86" s="37"/>
      <c r="U86" s="37"/>
      <c r="V86" s="37"/>
      <c r="W86" s="37"/>
      <c r="X86" s="37"/>
    </row>
    <row r="87" spans="1:24" ht="10.5" customHeight="1" x14ac:dyDescent="0.2">
      <c r="A87" s="1"/>
      <c r="B87" s="37"/>
      <c r="C87" s="36"/>
      <c r="D87" s="37"/>
      <c r="E87" s="37"/>
      <c r="F87" s="37"/>
      <c r="G87" s="37"/>
      <c r="H87" s="37"/>
      <c r="I87" s="37"/>
      <c r="J87" s="37"/>
      <c r="K87" s="37"/>
      <c r="L87" s="37"/>
      <c r="M87" s="37"/>
      <c r="N87" s="37"/>
      <c r="O87" s="37"/>
      <c r="P87" s="37"/>
      <c r="Q87" s="37"/>
      <c r="R87" s="37"/>
      <c r="S87" s="37"/>
      <c r="T87" s="37"/>
      <c r="U87" s="37"/>
      <c r="V87" s="37"/>
      <c r="W87" s="37"/>
      <c r="X87" s="37"/>
    </row>
    <row r="88" spans="1:24" ht="10.5" customHeight="1" x14ac:dyDescent="0.2">
      <c r="A88" s="1"/>
      <c r="B88" s="37"/>
      <c r="C88" s="36"/>
      <c r="D88" s="37"/>
      <c r="E88" s="37"/>
      <c r="F88" s="37"/>
      <c r="G88" s="37"/>
      <c r="H88" s="37"/>
      <c r="I88" s="37"/>
      <c r="J88" s="37"/>
      <c r="K88" s="37"/>
      <c r="L88" s="37"/>
      <c r="M88" s="37"/>
      <c r="N88" s="37"/>
      <c r="O88" s="37"/>
      <c r="P88" s="37"/>
      <c r="Q88" s="37"/>
      <c r="R88" s="37"/>
      <c r="S88" s="37"/>
      <c r="T88" s="37"/>
      <c r="U88" s="37"/>
      <c r="V88" s="37"/>
      <c r="W88" s="37"/>
      <c r="X88" s="37"/>
    </row>
    <row r="89" spans="1:24" ht="10.5" customHeight="1" x14ac:dyDescent="0.2">
      <c r="A89" s="1"/>
      <c r="B89" s="37"/>
      <c r="C89" s="36"/>
      <c r="D89" s="37"/>
      <c r="E89" s="37"/>
      <c r="F89" s="37"/>
      <c r="G89" s="37"/>
      <c r="H89" s="37"/>
      <c r="I89" s="37"/>
      <c r="J89" s="37"/>
      <c r="K89" s="37"/>
      <c r="L89" s="37"/>
      <c r="M89" s="37"/>
      <c r="N89" s="37"/>
      <c r="O89" s="37"/>
      <c r="P89" s="37"/>
      <c r="Q89" s="37"/>
      <c r="R89" s="37"/>
      <c r="S89" s="37"/>
      <c r="T89" s="37"/>
      <c r="U89" s="37"/>
      <c r="V89" s="37"/>
      <c r="W89" s="37"/>
      <c r="X89" s="37"/>
    </row>
    <row r="90" spans="1:24" ht="10.5" customHeight="1" x14ac:dyDescent="0.2">
      <c r="A90" s="1"/>
      <c r="B90" s="37"/>
      <c r="C90" s="36"/>
      <c r="D90" s="37"/>
      <c r="E90" s="37"/>
      <c r="F90" s="37"/>
      <c r="G90" s="37"/>
      <c r="H90" s="37"/>
      <c r="I90" s="37"/>
      <c r="J90" s="37"/>
      <c r="K90" s="37"/>
      <c r="L90" s="37"/>
      <c r="M90" s="37"/>
      <c r="N90" s="37"/>
      <c r="O90" s="37"/>
      <c r="P90" s="37"/>
      <c r="Q90" s="37"/>
      <c r="R90" s="37"/>
      <c r="S90" s="37"/>
      <c r="T90" s="37"/>
      <c r="U90" s="37"/>
      <c r="V90" s="37"/>
      <c r="W90" s="37"/>
      <c r="X90" s="37"/>
    </row>
    <row r="91" spans="1:24" ht="10.5" customHeight="1" x14ac:dyDescent="0.2">
      <c r="A91" s="1"/>
      <c r="B91" s="37"/>
      <c r="C91" s="36"/>
      <c r="D91" s="37"/>
      <c r="E91" s="37"/>
      <c r="F91" s="37"/>
      <c r="G91" s="37"/>
      <c r="H91" s="37"/>
      <c r="I91" s="37"/>
      <c r="J91" s="37"/>
      <c r="K91" s="37"/>
      <c r="L91" s="37"/>
      <c r="M91" s="37"/>
      <c r="N91" s="37"/>
      <c r="O91" s="37"/>
      <c r="P91" s="37"/>
      <c r="Q91" s="37"/>
      <c r="R91" s="37"/>
      <c r="S91" s="37"/>
      <c r="T91" s="37"/>
      <c r="U91" s="37"/>
      <c r="V91" s="37"/>
      <c r="W91" s="37"/>
      <c r="X91" s="37"/>
    </row>
    <row r="92" spans="1:24" ht="10.5" customHeight="1" x14ac:dyDescent="0.2">
      <c r="A92" s="1"/>
      <c r="B92" s="37"/>
      <c r="C92" s="36"/>
      <c r="D92" s="37"/>
      <c r="E92" s="37"/>
      <c r="F92" s="37"/>
      <c r="G92" s="37"/>
      <c r="H92" s="37"/>
      <c r="I92" s="37"/>
      <c r="J92" s="37"/>
      <c r="K92" s="37"/>
      <c r="L92" s="37"/>
      <c r="M92" s="37"/>
      <c r="N92" s="37"/>
      <c r="O92" s="37"/>
      <c r="P92" s="37"/>
      <c r="Q92" s="37"/>
      <c r="R92" s="37"/>
      <c r="S92" s="37"/>
      <c r="T92" s="37"/>
      <c r="U92" s="37"/>
      <c r="V92" s="37"/>
      <c r="W92" s="37"/>
      <c r="X92" s="37"/>
    </row>
    <row r="93" spans="1:24" ht="10.5" customHeight="1" x14ac:dyDescent="0.2">
      <c r="A93" s="1"/>
      <c r="B93" s="37"/>
      <c r="C93" s="36"/>
      <c r="D93" s="37"/>
      <c r="E93" s="37"/>
      <c r="F93" s="37"/>
      <c r="G93" s="37"/>
      <c r="H93" s="37"/>
      <c r="I93" s="37"/>
      <c r="J93" s="37"/>
      <c r="K93" s="37"/>
      <c r="L93" s="37"/>
      <c r="M93" s="37"/>
      <c r="N93" s="37"/>
      <c r="O93" s="37"/>
      <c r="P93" s="37"/>
      <c r="Q93" s="37"/>
      <c r="R93" s="37"/>
      <c r="S93" s="37"/>
      <c r="T93" s="37"/>
      <c r="U93" s="37"/>
      <c r="V93" s="37"/>
      <c r="W93" s="37"/>
      <c r="X93" s="37"/>
    </row>
    <row r="94" spans="1:24" ht="10.5" customHeight="1" x14ac:dyDescent="0.2">
      <c r="A94" s="1"/>
      <c r="B94" s="37"/>
      <c r="C94" s="36"/>
      <c r="D94" s="37"/>
      <c r="E94" s="37"/>
      <c r="F94" s="37"/>
      <c r="G94" s="37"/>
      <c r="H94" s="37"/>
      <c r="I94" s="37"/>
      <c r="J94" s="37"/>
      <c r="K94" s="37"/>
      <c r="L94" s="37"/>
      <c r="M94" s="37"/>
      <c r="N94" s="37"/>
      <c r="O94" s="37"/>
      <c r="P94" s="37"/>
      <c r="Q94" s="37"/>
      <c r="R94" s="37"/>
      <c r="S94" s="37"/>
      <c r="T94" s="37"/>
      <c r="U94" s="37"/>
      <c r="V94" s="37"/>
      <c r="W94" s="37"/>
      <c r="X94" s="37"/>
    </row>
    <row r="95" spans="1:24" ht="10.5" customHeight="1" x14ac:dyDescent="0.2">
      <c r="A95" s="1"/>
      <c r="B95" s="37"/>
      <c r="C95" s="36"/>
      <c r="D95" s="37"/>
      <c r="E95" s="37"/>
      <c r="F95" s="37"/>
      <c r="G95" s="37"/>
      <c r="H95" s="37"/>
      <c r="I95" s="37"/>
      <c r="J95" s="37"/>
      <c r="K95" s="37"/>
      <c r="L95" s="37"/>
      <c r="M95" s="37"/>
      <c r="N95" s="37"/>
      <c r="O95" s="37"/>
      <c r="P95" s="37"/>
      <c r="Q95" s="37"/>
      <c r="R95" s="37"/>
      <c r="S95" s="37"/>
      <c r="T95" s="37"/>
      <c r="U95" s="37"/>
      <c r="V95" s="37"/>
      <c r="W95" s="37"/>
      <c r="X95" s="37"/>
    </row>
    <row r="96" spans="1:24" ht="10.5" customHeight="1" x14ac:dyDescent="0.2">
      <c r="A96" s="1"/>
      <c r="B96" s="37"/>
      <c r="C96" s="36"/>
      <c r="D96" s="37"/>
      <c r="E96" s="37"/>
      <c r="F96" s="37"/>
      <c r="G96" s="37"/>
      <c r="H96" s="37"/>
      <c r="I96" s="37"/>
      <c r="J96" s="37"/>
      <c r="K96" s="37"/>
      <c r="L96" s="37"/>
      <c r="M96" s="37"/>
      <c r="N96" s="37"/>
      <c r="O96" s="37"/>
      <c r="P96" s="37"/>
      <c r="Q96" s="37"/>
      <c r="R96" s="37"/>
      <c r="S96" s="37"/>
      <c r="T96" s="37"/>
      <c r="U96" s="37"/>
      <c r="V96" s="37"/>
      <c r="W96" s="37"/>
      <c r="X96" s="37"/>
    </row>
    <row r="97" spans="1:24" ht="10.5" customHeight="1" x14ac:dyDescent="0.2">
      <c r="A97" s="1"/>
      <c r="B97" s="37"/>
      <c r="C97" s="36"/>
      <c r="D97" s="37"/>
      <c r="E97" s="37"/>
      <c r="F97" s="37"/>
      <c r="G97" s="37"/>
      <c r="H97" s="37"/>
      <c r="I97" s="37"/>
      <c r="J97" s="37"/>
      <c r="K97" s="37"/>
      <c r="L97" s="37"/>
      <c r="M97" s="37"/>
      <c r="N97" s="37"/>
      <c r="O97" s="37"/>
      <c r="P97" s="37"/>
      <c r="Q97" s="37"/>
      <c r="R97" s="37"/>
      <c r="S97" s="37"/>
      <c r="T97" s="37"/>
      <c r="U97" s="37"/>
      <c r="V97" s="37"/>
      <c r="W97" s="37"/>
      <c r="X97" s="37"/>
    </row>
    <row r="98" spans="1:24" ht="10.5" customHeight="1" x14ac:dyDescent="0.2">
      <c r="A98" s="1"/>
      <c r="B98" s="37"/>
      <c r="C98" s="36"/>
      <c r="D98" s="37"/>
      <c r="E98" s="37"/>
      <c r="F98" s="37"/>
      <c r="G98" s="37"/>
      <c r="H98" s="37"/>
      <c r="I98" s="37"/>
      <c r="J98" s="37"/>
      <c r="K98" s="37"/>
      <c r="L98" s="37"/>
      <c r="M98" s="37"/>
      <c r="N98" s="37"/>
      <c r="O98" s="37"/>
      <c r="P98" s="37"/>
      <c r="Q98" s="37"/>
      <c r="R98" s="37"/>
      <c r="S98" s="37"/>
      <c r="T98" s="37"/>
      <c r="U98" s="37"/>
      <c r="V98" s="37"/>
      <c r="W98" s="37"/>
      <c r="X98" s="37"/>
    </row>
    <row r="99" spans="1:24" ht="10.5" customHeight="1" x14ac:dyDescent="0.2">
      <c r="A99" s="1"/>
      <c r="B99" s="37"/>
      <c r="C99" s="36"/>
      <c r="D99" s="37"/>
      <c r="E99" s="37"/>
      <c r="F99" s="37"/>
      <c r="G99" s="37"/>
      <c r="H99" s="37"/>
      <c r="I99" s="37"/>
      <c r="J99" s="37"/>
      <c r="K99" s="37"/>
      <c r="L99" s="37"/>
      <c r="M99" s="37"/>
      <c r="N99" s="37"/>
      <c r="O99" s="37"/>
      <c r="P99" s="37"/>
      <c r="Q99" s="37"/>
      <c r="R99" s="37"/>
      <c r="S99" s="37"/>
      <c r="T99" s="37"/>
      <c r="U99" s="37"/>
      <c r="V99" s="37"/>
      <c r="W99" s="37"/>
      <c r="X99" s="37"/>
    </row>
    <row r="100" spans="1:24" ht="10.5" customHeight="1" x14ac:dyDescent="0.2">
      <c r="A100" s="1"/>
      <c r="B100" s="37"/>
      <c r="C100" s="36"/>
      <c r="D100" s="37"/>
      <c r="E100" s="37"/>
      <c r="F100" s="37"/>
      <c r="G100" s="37"/>
      <c r="H100" s="37"/>
      <c r="I100" s="37"/>
      <c r="J100" s="37"/>
      <c r="K100" s="37"/>
      <c r="L100" s="37"/>
      <c r="M100" s="37"/>
      <c r="N100" s="37"/>
      <c r="O100" s="37"/>
      <c r="P100" s="37"/>
      <c r="Q100" s="37"/>
      <c r="R100" s="37"/>
      <c r="S100" s="37"/>
      <c r="T100" s="37"/>
      <c r="U100" s="37"/>
      <c r="V100" s="37"/>
      <c r="W100" s="37"/>
      <c r="X100" s="37"/>
    </row>
    <row r="101" spans="1:24" ht="10.5" customHeight="1" x14ac:dyDescent="0.2">
      <c r="A101" s="1"/>
      <c r="B101" s="37"/>
      <c r="C101" s="36"/>
      <c r="D101" s="37"/>
      <c r="E101" s="37"/>
      <c r="F101" s="37"/>
      <c r="G101" s="37"/>
      <c r="H101" s="37"/>
      <c r="I101" s="37"/>
      <c r="J101" s="37"/>
      <c r="K101" s="37"/>
      <c r="L101" s="37"/>
      <c r="M101" s="37"/>
      <c r="N101" s="37"/>
      <c r="O101" s="37"/>
      <c r="P101" s="37"/>
      <c r="Q101" s="37"/>
      <c r="R101" s="37"/>
      <c r="S101" s="37"/>
      <c r="T101" s="37"/>
      <c r="U101" s="37"/>
      <c r="V101" s="37"/>
      <c r="W101" s="37"/>
      <c r="X101" s="37"/>
    </row>
    <row r="102" spans="1:24" ht="15.75" customHeight="1" x14ac:dyDescent="0.2"/>
    <row r="103" spans="1:24" ht="15.75" customHeight="1" x14ac:dyDescent="0.2"/>
    <row r="104" spans="1:24" ht="15.75" customHeight="1" x14ac:dyDescent="0.2"/>
    <row r="105" spans="1:24" ht="15.75" customHeight="1" x14ac:dyDescent="0.2"/>
    <row r="106" spans="1:24" ht="15.75" customHeight="1" x14ac:dyDescent="0.2"/>
    <row r="107" spans="1:24" ht="15.75" customHeight="1" x14ac:dyDescent="0.2"/>
    <row r="108" spans="1:24" ht="15.75" customHeight="1" x14ac:dyDescent="0.2"/>
    <row r="109" spans="1:24" ht="15.75" customHeight="1" x14ac:dyDescent="0.2"/>
    <row r="110" spans="1:24" ht="15.75" customHeight="1" x14ac:dyDescent="0.2"/>
    <row r="111" spans="1:24" ht="15.75" customHeight="1" x14ac:dyDescent="0.2"/>
    <row r="112" spans="1:24"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algorithmName="SHA-512" hashValue="L4+zjZsuCyg+YffIJ/c5+NQV3eC0pWEt4MjTpmiQs8deSYkFOthB2Wb5d/y9AQyBPigvXmx1ik9//sXEumJWww==" saltValue="s1puIlnUvjOfiuRM7YbG4A==" spinCount="100000" sheet="1" objects="1" scenarios="1"/>
  <conditionalFormatting sqref="D7">
    <cfRule type="cellIs" dxfId="177" priority="2" operator="equal">
      <formula>"Select answer"</formula>
    </cfRule>
  </conditionalFormatting>
  <conditionalFormatting sqref="D8">
    <cfRule type="expression" dxfId="176" priority="3">
      <formula>AND($D$7="Yes",$D$8&lt;&gt;"")</formula>
    </cfRule>
  </conditionalFormatting>
  <conditionalFormatting sqref="D9">
    <cfRule type="cellIs" dxfId="175" priority="4" operator="equal">
      <formula>"Select answer"</formula>
    </cfRule>
  </conditionalFormatting>
  <conditionalFormatting sqref="D11:D14">
    <cfRule type="cellIs" dxfId="174" priority="5" operator="equal">
      <formula>"Select answer"</formula>
    </cfRule>
  </conditionalFormatting>
  <conditionalFormatting sqref="D18:D20">
    <cfRule type="cellIs" dxfId="173" priority="6" operator="equal">
      <formula>"Select answer"</formula>
    </cfRule>
  </conditionalFormatting>
  <conditionalFormatting sqref="D23">
    <cfRule type="cellIs" dxfId="172" priority="1" operator="equal">
      <formula>"Select answer"</formula>
    </cfRule>
  </conditionalFormatting>
  <pageMargins left="0.7" right="0.7" top="0.75" bottom="0.75" header="0" footer="0"/>
  <pageSetup paperSize="9" orientation="portrait"/>
  <colBreaks count="1" manualBreakCount="1">
    <brk id="4" man="1"/>
  </colBreaks>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Dropdowns!$C$2:$C$4</xm:f>
          </x14:formula1>
          <xm:sqref>D7 D9 D12:D13 D18:D20 D23</xm:sqref>
        </x14:dataValidation>
        <x14:dataValidation type="list" allowBlank="1" showErrorMessage="1" xr:uid="{00000000-0002-0000-0200-000001000000}">
          <x14:formula1>
            <xm:f>Dropdowns!$Z$2:$Z$4</xm:f>
          </x14:formula1>
          <xm:sqref>D14</xm:sqref>
        </x14:dataValidation>
        <x14:dataValidation type="list" allowBlank="1" showErrorMessage="1" xr:uid="{00000000-0002-0000-0200-000002000000}">
          <x14:formula1>
            <xm:f>Dropdowns!$R$2:$R$4</xm:f>
          </x14:formula1>
          <xm:sqref>D10</xm:sqref>
        </x14:dataValidation>
        <x14:dataValidation type="list" allowBlank="1" showErrorMessage="1" xr:uid="{00000000-0002-0000-0200-000003000000}">
          <x14:formula1>
            <xm:f>Dropdowns!$T$2:$T$7</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0"/>
  <sheetViews>
    <sheetView showGridLines="0" workbookViewId="0">
      <pane xSplit="2" ySplit="11" topLeftCell="F12" activePane="bottomRight" state="frozen"/>
      <selection pane="topRight" activeCell="C1" sqref="C1"/>
      <selection pane="bottomLeft" activeCell="A12" sqref="A12"/>
      <selection pane="bottomRight" activeCell="E57" sqref="E57"/>
    </sheetView>
  </sheetViews>
  <sheetFormatPr baseColWidth="10" defaultColWidth="12.625" defaultRowHeight="15" customHeight="1" outlineLevelCol="1" x14ac:dyDescent="0.2"/>
  <cols>
    <col min="1" max="1" width="3.625" customWidth="1"/>
    <col min="2" max="2" width="65.625" customWidth="1"/>
    <col min="3" max="4" width="7.625" hidden="1" customWidth="1"/>
    <col min="5" max="5" width="25.625" hidden="1" customWidth="1" outlineLevel="1"/>
    <col min="6" max="6" width="25.625" customWidth="1" collapsed="1"/>
    <col min="7" max="8" width="25.625" customWidth="1"/>
    <col min="9" max="27" width="8.625" customWidth="1"/>
  </cols>
  <sheetData>
    <row r="1" spans="1:27" ht="12" customHeight="1" x14ac:dyDescent="0.2">
      <c r="A1" s="1"/>
      <c r="B1" s="42"/>
      <c r="C1" s="43"/>
      <c r="D1" s="43"/>
      <c r="E1" s="34"/>
      <c r="F1" s="1"/>
      <c r="G1" s="1"/>
      <c r="H1" s="1"/>
      <c r="I1" s="1"/>
      <c r="J1" s="1"/>
      <c r="K1" s="1"/>
      <c r="L1" s="1"/>
      <c r="M1" s="1"/>
      <c r="N1" s="1"/>
      <c r="O1" s="1"/>
      <c r="P1" s="1"/>
      <c r="Q1" s="1"/>
      <c r="R1" s="1"/>
      <c r="S1" s="1"/>
      <c r="T1" s="1"/>
      <c r="U1" s="1"/>
      <c r="V1" s="1"/>
      <c r="W1" s="1"/>
      <c r="X1" s="1"/>
      <c r="Y1" s="1"/>
      <c r="Z1" s="1"/>
      <c r="AA1" s="1"/>
    </row>
    <row r="2" spans="1:27" ht="19.5" customHeight="1" x14ac:dyDescent="0.3">
      <c r="A2" s="13"/>
      <c r="B2" s="35" t="s">
        <v>63</v>
      </c>
      <c r="C2" s="44"/>
      <c r="D2" s="44"/>
      <c r="E2" s="13"/>
      <c r="F2" s="13"/>
      <c r="G2" s="13"/>
      <c r="H2" s="13"/>
      <c r="I2" s="13"/>
      <c r="J2" s="13"/>
      <c r="K2" s="13"/>
      <c r="L2" s="13"/>
      <c r="M2" s="13"/>
      <c r="N2" s="13"/>
      <c r="O2" s="13"/>
      <c r="P2" s="13"/>
      <c r="Q2" s="13"/>
      <c r="R2" s="13"/>
      <c r="S2" s="13"/>
      <c r="T2" s="13"/>
      <c r="U2" s="13"/>
      <c r="V2" s="13"/>
      <c r="W2" s="13"/>
      <c r="X2" s="13"/>
      <c r="Y2" s="13"/>
      <c r="Z2" s="13"/>
      <c r="AA2" s="13"/>
    </row>
    <row r="3" spans="1:27" ht="12.75" customHeight="1" x14ac:dyDescent="0.2">
      <c r="A3" s="13"/>
      <c r="B3" s="13" t="s">
        <v>64</v>
      </c>
      <c r="C3" s="18"/>
      <c r="D3" s="18"/>
      <c r="E3" s="13"/>
      <c r="F3" s="13"/>
      <c r="G3" s="13"/>
      <c r="H3" s="13"/>
      <c r="I3" s="13"/>
      <c r="J3" s="13"/>
      <c r="K3" s="13"/>
      <c r="L3" s="13"/>
      <c r="M3" s="13"/>
      <c r="N3" s="13"/>
      <c r="O3" s="13"/>
      <c r="P3" s="13"/>
      <c r="Q3" s="13"/>
      <c r="R3" s="13"/>
      <c r="S3" s="13"/>
      <c r="T3" s="13"/>
      <c r="U3" s="13"/>
      <c r="V3" s="13"/>
      <c r="W3" s="13"/>
      <c r="X3" s="13"/>
      <c r="Y3" s="13"/>
      <c r="Z3" s="13"/>
      <c r="AA3" s="13"/>
    </row>
    <row r="4" spans="1:27" ht="12.75" customHeight="1" x14ac:dyDescent="0.2">
      <c r="A4" s="13"/>
      <c r="B4" s="13" t="s">
        <v>65</v>
      </c>
      <c r="C4" s="18"/>
      <c r="D4" s="18"/>
      <c r="E4" s="13"/>
      <c r="F4" s="13"/>
      <c r="G4" s="13"/>
      <c r="H4" s="13"/>
      <c r="I4" s="13"/>
      <c r="J4" s="13"/>
      <c r="K4" s="13"/>
      <c r="L4" s="13"/>
      <c r="M4" s="13"/>
      <c r="N4" s="13"/>
      <c r="O4" s="13"/>
      <c r="P4" s="13"/>
      <c r="Q4" s="13"/>
      <c r="R4" s="13"/>
      <c r="S4" s="13"/>
      <c r="T4" s="13"/>
      <c r="U4" s="13"/>
      <c r="V4" s="13"/>
      <c r="W4" s="13"/>
      <c r="X4" s="13"/>
      <c r="Y4" s="13"/>
      <c r="Z4" s="13"/>
      <c r="AA4" s="13"/>
    </row>
    <row r="5" spans="1:27" ht="12.75" customHeight="1" x14ac:dyDescent="0.2">
      <c r="A5" s="13"/>
      <c r="B5" s="45" t="s">
        <v>66</v>
      </c>
      <c r="C5" s="18"/>
      <c r="D5" s="18"/>
      <c r="E5" s="13"/>
      <c r="F5" s="13"/>
      <c r="G5" s="13"/>
      <c r="H5" s="13"/>
      <c r="I5" s="13"/>
      <c r="J5" s="13"/>
      <c r="K5" s="13"/>
      <c r="L5" s="13"/>
      <c r="M5" s="13"/>
      <c r="N5" s="13"/>
      <c r="O5" s="13"/>
      <c r="P5" s="13"/>
      <c r="Q5" s="13"/>
      <c r="R5" s="13"/>
      <c r="S5" s="13"/>
      <c r="T5" s="13"/>
      <c r="U5" s="13"/>
      <c r="V5" s="13"/>
      <c r="W5" s="13"/>
      <c r="X5" s="13"/>
      <c r="Y5" s="13"/>
      <c r="Z5" s="13"/>
      <c r="AA5" s="13"/>
    </row>
    <row r="6" spans="1:27" ht="12.75" customHeight="1" x14ac:dyDescent="0.2">
      <c r="A6" s="13"/>
      <c r="B6" s="45" t="s">
        <v>67</v>
      </c>
      <c r="C6" s="18"/>
      <c r="D6" s="18"/>
      <c r="E6" s="13"/>
      <c r="F6" s="13"/>
      <c r="G6" s="13"/>
      <c r="H6" s="13"/>
      <c r="I6" s="13"/>
      <c r="J6" s="13"/>
      <c r="K6" s="13"/>
      <c r="L6" s="13"/>
      <c r="M6" s="13"/>
      <c r="N6" s="13"/>
      <c r="O6" s="13"/>
      <c r="P6" s="13"/>
      <c r="Q6" s="13"/>
      <c r="R6" s="13"/>
      <c r="S6" s="13"/>
      <c r="T6" s="13"/>
      <c r="U6" s="13"/>
      <c r="V6" s="13"/>
      <c r="W6" s="13"/>
      <c r="X6" s="13"/>
      <c r="Y6" s="13"/>
      <c r="Z6" s="13"/>
      <c r="AA6" s="13"/>
    </row>
    <row r="7" spans="1:27" ht="12.75" customHeight="1" x14ac:dyDescent="0.2">
      <c r="A7" s="13"/>
      <c r="B7" s="45" t="s">
        <v>68</v>
      </c>
      <c r="C7" s="18"/>
      <c r="D7" s="18"/>
      <c r="E7" s="13"/>
      <c r="F7" s="13"/>
      <c r="G7" s="13"/>
      <c r="H7" s="13"/>
      <c r="I7" s="13"/>
      <c r="J7" s="13"/>
      <c r="K7" s="13"/>
      <c r="L7" s="13"/>
      <c r="M7" s="13"/>
      <c r="N7" s="13"/>
      <c r="O7" s="13"/>
      <c r="P7" s="13"/>
      <c r="Q7" s="13"/>
      <c r="R7" s="13"/>
      <c r="S7" s="13"/>
      <c r="T7" s="13"/>
      <c r="U7" s="13"/>
      <c r="V7" s="13"/>
      <c r="W7" s="13"/>
      <c r="X7" s="13"/>
      <c r="Y7" s="13"/>
      <c r="Z7" s="13"/>
      <c r="AA7" s="13"/>
    </row>
    <row r="8" spans="1:27" ht="12.75" customHeight="1" x14ac:dyDescent="0.2">
      <c r="A8" s="13"/>
      <c r="B8" s="13" t="s">
        <v>69</v>
      </c>
      <c r="C8" s="18"/>
      <c r="D8" s="18"/>
      <c r="E8" s="13"/>
      <c r="F8" s="13"/>
      <c r="G8" s="13"/>
      <c r="H8" s="13"/>
      <c r="I8" s="13"/>
      <c r="J8" s="13"/>
      <c r="K8" s="13"/>
      <c r="L8" s="13"/>
      <c r="M8" s="13"/>
      <c r="N8" s="13"/>
      <c r="O8" s="13"/>
      <c r="P8" s="13"/>
      <c r="Q8" s="13"/>
      <c r="R8" s="13"/>
      <c r="S8" s="13"/>
      <c r="T8" s="13"/>
      <c r="U8" s="13"/>
      <c r="V8" s="13"/>
      <c r="W8" s="13"/>
      <c r="X8" s="13"/>
      <c r="Y8" s="13"/>
      <c r="Z8" s="13"/>
      <c r="AA8" s="13"/>
    </row>
    <row r="9" spans="1:27" ht="12.75" customHeight="1" x14ac:dyDescent="0.2">
      <c r="A9" s="13"/>
      <c r="B9" s="13"/>
      <c r="C9" s="18"/>
      <c r="D9" s="18"/>
      <c r="E9" s="12"/>
      <c r="F9" s="12"/>
      <c r="G9" s="12"/>
      <c r="H9" s="12"/>
      <c r="I9" s="13"/>
      <c r="J9" s="13"/>
      <c r="K9" s="13"/>
      <c r="L9" s="13"/>
      <c r="M9" s="13"/>
      <c r="N9" s="13"/>
      <c r="O9" s="13"/>
      <c r="P9" s="13"/>
      <c r="Q9" s="13"/>
      <c r="R9" s="13"/>
      <c r="S9" s="13"/>
      <c r="T9" s="13"/>
      <c r="U9" s="13"/>
      <c r="V9" s="13"/>
      <c r="W9" s="13"/>
      <c r="X9" s="13"/>
      <c r="Y9" s="13"/>
      <c r="Z9" s="13"/>
      <c r="AA9" s="13"/>
    </row>
    <row r="10" spans="1:27" ht="12.75" customHeight="1" x14ac:dyDescent="0.2">
      <c r="A10" s="13"/>
      <c r="B10" s="13"/>
      <c r="C10" s="18"/>
      <c r="D10" s="18"/>
      <c r="E10" s="12"/>
      <c r="F10" s="12"/>
      <c r="G10" s="12"/>
      <c r="H10" s="12"/>
      <c r="I10" s="13"/>
      <c r="J10" s="13"/>
      <c r="K10" s="13"/>
      <c r="L10" s="13"/>
      <c r="M10" s="13"/>
      <c r="N10" s="13"/>
      <c r="O10" s="13"/>
      <c r="P10" s="13"/>
      <c r="Q10" s="13"/>
      <c r="R10" s="13"/>
      <c r="S10" s="13"/>
      <c r="T10" s="13"/>
      <c r="U10" s="13"/>
      <c r="V10" s="13"/>
      <c r="W10" s="13"/>
      <c r="X10" s="13"/>
      <c r="Y10" s="13"/>
      <c r="Z10" s="13"/>
      <c r="AA10" s="13"/>
    </row>
    <row r="11" spans="1:27" ht="25.5" customHeight="1" x14ac:dyDescent="0.2">
      <c r="A11" s="13"/>
      <c r="B11" s="184" t="s">
        <v>70</v>
      </c>
      <c r="C11" s="195" t="s">
        <v>71</v>
      </c>
      <c r="D11" s="195" t="s">
        <v>72</v>
      </c>
      <c r="E11" s="196">
        <v>44926</v>
      </c>
      <c r="F11" s="196">
        <v>45291</v>
      </c>
      <c r="G11" s="196">
        <v>45657</v>
      </c>
      <c r="H11" s="196">
        <v>46022</v>
      </c>
      <c r="I11" s="13"/>
      <c r="J11" s="46"/>
      <c r="K11" s="46"/>
      <c r="L11" s="13"/>
      <c r="M11" s="13"/>
      <c r="N11" s="13"/>
      <c r="O11" s="13"/>
      <c r="P11" s="13"/>
      <c r="Q11" s="13"/>
      <c r="R11" s="13"/>
      <c r="S11" s="13"/>
      <c r="T11" s="13"/>
      <c r="U11" s="13"/>
      <c r="V11" s="13"/>
      <c r="W11" s="13"/>
      <c r="X11" s="13"/>
      <c r="Y11" s="13"/>
      <c r="Z11" s="13"/>
      <c r="AA11" s="13"/>
    </row>
    <row r="12" spans="1:27" ht="12.75" customHeight="1" x14ac:dyDescent="0.2">
      <c r="A12" s="13"/>
      <c r="B12" s="47" t="s">
        <v>73</v>
      </c>
      <c r="C12" s="48">
        <v>1000</v>
      </c>
      <c r="D12" s="49">
        <v>1</v>
      </c>
      <c r="E12" s="220"/>
      <c r="F12" s="220"/>
      <c r="G12" s="220"/>
      <c r="H12" s="220"/>
      <c r="I12" s="13"/>
      <c r="J12" s="13"/>
      <c r="K12" s="13"/>
      <c r="L12" s="13"/>
      <c r="M12" s="13"/>
      <c r="N12" s="13"/>
      <c r="O12" s="13"/>
      <c r="P12" s="13"/>
      <c r="Q12" s="13"/>
      <c r="R12" s="13"/>
      <c r="S12" s="13"/>
      <c r="T12" s="13"/>
      <c r="U12" s="13"/>
      <c r="V12" s="13"/>
      <c r="W12" s="13"/>
      <c r="X12" s="13"/>
      <c r="Y12" s="13"/>
      <c r="Z12" s="13"/>
      <c r="AA12" s="13"/>
    </row>
    <row r="13" spans="1:27" ht="12.75" customHeight="1" x14ac:dyDescent="0.2">
      <c r="A13" s="13"/>
      <c r="B13" s="47" t="s">
        <v>74</v>
      </c>
      <c r="C13" s="50">
        <v>1020</v>
      </c>
      <c r="D13" s="49">
        <f>D12+1</f>
        <v>2</v>
      </c>
      <c r="E13" s="220"/>
      <c r="F13" s="220"/>
      <c r="G13" s="220"/>
      <c r="H13" s="220"/>
      <c r="I13" s="13"/>
      <c r="J13" s="13"/>
      <c r="K13" s="13"/>
      <c r="L13" s="13"/>
      <c r="M13" s="13"/>
      <c r="N13" s="13"/>
      <c r="O13" s="13"/>
      <c r="P13" s="13"/>
      <c r="Q13" s="13"/>
      <c r="R13" s="13"/>
      <c r="S13" s="13"/>
      <c r="T13" s="13"/>
      <c r="U13" s="13"/>
      <c r="V13" s="13"/>
      <c r="W13" s="13"/>
      <c r="X13" s="13"/>
      <c r="Y13" s="13"/>
      <c r="Z13" s="13"/>
      <c r="AA13" s="13"/>
    </row>
    <row r="14" spans="1:27" ht="12.75" customHeight="1" x14ac:dyDescent="0.2">
      <c r="A14" s="13"/>
      <c r="B14" s="47" t="s">
        <v>75</v>
      </c>
      <c r="C14" s="50" t="s">
        <v>76</v>
      </c>
      <c r="D14" s="48">
        <v>3</v>
      </c>
      <c r="E14" s="220"/>
      <c r="F14" s="220"/>
      <c r="G14" s="220"/>
      <c r="H14" s="220"/>
      <c r="I14" s="13"/>
      <c r="J14" s="13"/>
      <c r="K14" s="13"/>
      <c r="L14" s="13"/>
      <c r="M14" s="13"/>
      <c r="N14" s="13"/>
      <c r="O14" s="13"/>
      <c r="P14" s="13"/>
      <c r="Q14" s="13"/>
      <c r="R14" s="13"/>
      <c r="S14" s="13"/>
      <c r="T14" s="13"/>
      <c r="U14" s="13"/>
      <c r="V14" s="13"/>
      <c r="W14" s="13"/>
      <c r="X14" s="13"/>
      <c r="Y14" s="13"/>
      <c r="Z14" s="13"/>
      <c r="AA14" s="13"/>
    </row>
    <row r="15" spans="1:27" ht="12.75" customHeight="1" x14ac:dyDescent="0.2">
      <c r="A15" s="13"/>
      <c r="B15" s="51" t="s">
        <v>77</v>
      </c>
      <c r="C15" s="52">
        <v>100</v>
      </c>
      <c r="D15" s="53">
        <f t="shared" ref="D15:D62" si="0">D14+1</f>
        <v>4</v>
      </c>
      <c r="E15" s="54">
        <f t="shared" ref="E15:H15" si="1">SUM(E12:E14)</f>
        <v>0</v>
      </c>
      <c r="F15" s="54">
        <f t="shared" si="1"/>
        <v>0</v>
      </c>
      <c r="G15" s="54">
        <f t="shared" si="1"/>
        <v>0</v>
      </c>
      <c r="H15" s="54">
        <f t="shared" si="1"/>
        <v>0</v>
      </c>
      <c r="I15" s="13"/>
      <c r="J15" s="13"/>
      <c r="K15" s="13"/>
      <c r="L15" s="13"/>
      <c r="M15" s="13"/>
      <c r="N15" s="13"/>
      <c r="O15" s="13"/>
      <c r="P15" s="13"/>
      <c r="Q15" s="13"/>
      <c r="R15" s="13"/>
      <c r="S15" s="13"/>
      <c r="T15" s="13"/>
      <c r="U15" s="13"/>
      <c r="V15" s="13"/>
      <c r="W15" s="13"/>
      <c r="X15" s="13"/>
      <c r="Y15" s="13"/>
      <c r="Z15" s="13"/>
      <c r="AA15" s="13"/>
    </row>
    <row r="16" spans="1:27" ht="12.75" customHeight="1" x14ac:dyDescent="0.2">
      <c r="A16" s="13"/>
      <c r="B16" s="47" t="s">
        <v>78</v>
      </c>
      <c r="C16" s="50" t="s">
        <v>79</v>
      </c>
      <c r="D16" s="50">
        <f t="shared" si="0"/>
        <v>5</v>
      </c>
      <c r="E16" s="220"/>
      <c r="F16" s="220"/>
      <c r="G16" s="220"/>
      <c r="H16" s="220"/>
      <c r="I16" s="13"/>
      <c r="J16" s="13"/>
      <c r="K16" s="13"/>
      <c r="L16" s="13"/>
      <c r="M16" s="13"/>
      <c r="N16" s="13"/>
      <c r="O16" s="13"/>
      <c r="P16" s="13"/>
      <c r="Q16" s="13"/>
      <c r="R16" s="13"/>
      <c r="S16" s="13"/>
      <c r="T16" s="13"/>
      <c r="U16" s="13"/>
      <c r="V16" s="13"/>
      <c r="W16" s="13"/>
      <c r="X16" s="13"/>
      <c r="Y16" s="13"/>
      <c r="Z16" s="13"/>
      <c r="AA16" s="13"/>
    </row>
    <row r="17" spans="1:27" ht="12.75" customHeight="1" x14ac:dyDescent="0.2">
      <c r="A17" s="13"/>
      <c r="B17" s="47" t="s">
        <v>80</v>
      </c>
      <c r="C17" s="50" t="s">
        <v>81</v>
      </c>
      <c r="D17" s="50">
        <f t="shared" si="0"/>
        <v>6</v>
      </c>
      <c r="E17" s="220"/>
      <c r="F17" s="220"/>
      <c r="G17" s="220"/>
      <c r="H17" s="220"/>
      <c r="I17" s="13"/>
      <c r="J17" s="13"/>
      <c r="K17" s="13"/>
      <c r="L17" s="13"/>
      <c r="M17" s="13"/>
      <c r="N17" s="13"/>
      <c r="O17" s="13"/>
      <c r="P17" s="13"/>
      <c r="Q17" s="13"/>
      <c r="R17" s="13"/>
      <c r="S17" s="13"/>
      <c r="T17" s="13"/>
      <c r="U17" s="13"/>
      <c r="V17" s="13"/>
      <c r="W17" s="13"/>
      <c r="X17" s="13"/>
      <c r="Y17" s="13"/>
      <c r="Z17" s="13"/>
      <c r="AA17" s="13"/>
    </row>
    <row r="18" spans="1:27" ht="12.75" customHeight="1" x14ac:dyDescent="0.2">
      <c r="A18" s="13"/>
      <c r="B18" s="47" t="s">
        <v>82</v>
      </c>
      <c r="C18" s="50" t="s">
        <v>83</v>
      </c>
      <c r="D18" s="50">
        <f t="shared" si="0"/>
        <v>7</v>
      </c>
      <c r="E18" s="220"/>
      <c r="F18" s="220"/>
      <c r="G18" s="220"/>
      <c r="H18" s="220"/>
      <c r="I18" s="13"/>
      <c r="J18" s="13"/>
      <c r="K18" s="13"/>
      <c r="L18" s="13"/>
      <c r="M18" s="13"/>
      <c r="N18" s="13"/>
      <c r="O18" s="13"/>
      <c r="P18" s="13"/>
      <c r="Q18" s="13"/>
      <c r="R18" s="13"/>
      <c r="S18" s="13"/>
      <c r="T18" s="13"/>
      <c r="U18" s="13"/>
      <c r="V18" s="13"/>
      <c r="W18" s="13"/>
      <c r="X18" s="13"/>
      <c r="Y18" s="13"/>
      <c r="Z18" s="13"/>
      <c r="AA18" s="13"/>
    </row>
    <row r="19" spans="1:27" ht="12.75" customHeight="1" x14ac:dyDescent="0.2">
      <c r="A19" s="13"/>
      <c r="B19" s="51" t="s">
        <v>84</v>
      </c>
      <c r="C19" s="52">
        <v>110</v>
      </c>
      <c r="D19" s="52">
        <f t="shared" si="0"/>
        <v>8</v>
      </c>
      <c r="E19" s="54">
        <f t="shared" ref="E19:H19" si="2">SUM(E16:E18)</f>
        <v>0</v>
      </c>
      <c r="F19" s="54">
        <f t="shared" si="2"/>
        <v>0</v>
      </c>
      <c r="G19" s="54">
        <f t="shared" si="2"/>
        <v>0</v>
      </c>
      <c r="H19" s="54">
        <f t="shared" si="2"/>
        <v>0</v>
      </c>
      <c r="I19" s="13"/>
      <c r="J19" s="13"/>
      <c r="K19" s="13"/>
      <c r="L19" s="13"/>
      <c r="M19" s="13"/>
      <c r="N19" s="13"/>
      <c r="O19" s="13"/>
      <c r="P19" s="13"/>
      <c r="Q19" s="13"/>
      <c r="R19" s="13"/>
      <c r="S19" s="13"/>
      <c r="T19" s="13"/>
      <c r="U19" s="13"/>
      <c r="V19" s="13"/>
      <c r="W19" s="13"/>
      <c r="X19" s="13"/>
      <c r="Y19" s="13"/>
      <c r="Z19" s="13"/>
      <c r="AA19" s="13"/>
    </row>
    <row r="20" spans="1:27" ht="12.75" customHeight="1" x14ac:dyDescent="0.2">
      <c r="A20" s="13"/>
      <c r="B20" s="47" t="s">
        <v>85</v>
      </c>
      <c r="C20" s="50">
        <v>1200</v>
      </c>
      <c r="D20" s="50">
        <f t="shared" si="0"/>
        <v>9</v>
      </c>
      <c r="E20" s="220"/>
      <c r="F20" s="220"/>
      <c r="G20" s="220"/>
      <c r="H20" s="220"/>
      <c r="I20" s="13"/>
      <c r="J20" s="13"/>
      <c r="K20" s="13"/>
      <c r="L20" s="13"/>
      <c r="M20" s="13"/>
      <c r="N20" s="13"/>
      <c r="O20" s="13"/>
      <c r="P20" s="13"/>
      <c r="Q20" s="13"/>
      <c r="R20" s="13"/>
      <c r="S20" s="13"/>
      <c r="T20" s="13"/>
      <c r="U20" s="13"/>
      <c r="V20" s="13"/>
      <c r="W20" s="13"/>
      <c r="X20" s="13"/>
      <c r="Y20" s="13"/>
      <c r="Z20" s="13"/>
      <c r="AA20" s="13"/>
    </row>
    <row r="21" spans="1:27" ht="12.75" customHeight="1" x14ac:dyDescent="0.2">
      <c r="A21" s="13"/>
      <c r="B21" s="51" t="s">
        <v>85</v>
      </c>
      <c r="C21" s="52">
        <v>1200</v>
      </c>
      <c r="D21" s="52">
        <f t="shared" si="0"/>
        <v>10</v>
      </c>
      <c r="E21" s="54">
        <f t="shared" ref="E21:H21" si="3">E20</f>
        <v>0</v>
      </c>
      <c r="F21" s="54">
        <f t="shared" si="3"/>
        <v>0</v>
      </c>
      <c r="G21" s="54">
        <f t="shared" si="3"/>
        <v>0</v>
      </c>
      <c r="H21" s="54">
        <f t="shared" si="3"/>
        <v>0</v>
      </c>
      <c r="I21" s="13"/>
      <c r="J21" s="13"/>
      <c r="K21" s="13"/>
      <c r="L21" s="13"/>
      <c r="M21" s="13"/>
      <c r="N21" s="13"/>
      <c r="O21" s="13"/>
      <c r="P21" s="13"/>
      <c r="Q21" s="13"/>
      <c r="R21" s="13"/>
      <c r="S21" s="13"/>
      <c r="T21" s="13"/>
      <c r="U21" s="13"/>
      <c r="V21" s="13"/>
      <c r="W21" s="13"/>
      <c r="X21" s="13"/>
      <c r="Y21" s="13"/>
      <c r="Z21" s="13"/>
      <c r="AA21" s="13"/>
    </row>
    <row r="22" spans="1:27" ht="12.75" customHeight="1" x14ac:dyDescent="0.2">
      <c r="A22" s="13"/>
      <c r="B22" s="47" t="s">
        <v>86</v>
      </c>
      <c r="C22" s="50">
        <v>1300</v>
      </c>
      <c r="D22" s="50">
        <f t="shared" si="0"/>
        <v>11</v>
      </c>
      <c r="E22" s="220"/>
      <c r="F22" s="220"/>
      <c r="G22" s="220"/>
      <c r="H22" s="220"/>
      <c r="I22" s="13"/>
      <c r="J22" s="13"/>
      <c r="K22" s="13"/>
      <c r="L22" s="13"/>
      <c r="M22" s="13"/>
      <c r="N22" s="13"/>
      <c r="O22" s="13"/>
      <c r="P22" s="13"/>
      <c r="Q22" s="13"/>
      <c r="R22" s="13"/>
      <c r="S22" s="13"/>
      <c r="T22" s="13"/>
      <c r="U22" s="13"/>
      <c r="V22" s="13"/>
      <c r="W22" s="13"/>
      <c r="X22" s="13"/>
      <c r="Y22" s="13"/>
      <c r="Z22" s="13"/>
      <c r="AA22" s="13"/>
    </row>
    <row r="23" spans="1:27" ht="12.75" customHeight="1" x14ac:dyDescent="0.2">
      <c r="A23" s="13"/>
      <c r="B23" s="51" t="s">
        <v>86</v>
      </c>
      <c r="C23" s="52">
        <v>1300</v>
      </c>
      <c r="D23" s="52">
        <f t="shared" si="0"/>
        <v>12</v>
      </c>
      <c r="E23" s="54">
        <f t="shared" ref="E23:H23" si="4">SUM(E22)</f>
        <v>0</v>
      </c>
      <c r="F23" s="54">
        <f t="shared" si="4"/>
        <v>0</v>
      </c>
      <c r="G23" s="54">
        <f t="shared" si="4"/>
        <v>0</v>
      </c>
      <c r="H23" s="54">
        <f t="shared" si="4"/>
        <v>0</v>
      </c>
      <c r="I23" s="13"/>
      <c r="J23" s="13"/>
      <c r="K23" s="13"/>
      <c r="L23" s="13"/>
      <c r="M23" s="13"/>
      <c r="N23" s="13"/>
      <c r="O23" s="13"/>
      <c r="P23" s="13"/>
      <c r="Q23" s="13"/>
      <c r="R23" s="13"/>
      <c r="S23" s="13"/>
      <c r="T23" s="13"/>
      <c r="U23" s="13"/>
      <c r="V23" s="13"/>
      <c r="W23" s="13"/>
      <c r="X23" s="13"/>
      <c r="Y23" s="13"/>
      <c r="Z23" s="13"/>
      <c r="AA23" s="13"/>
    </row>
    <row r="24" spans="1:27" ht="12.75" customHeight="1" x14ac:dyDescent="0.2">
      <c r="A24" s="13"/>
      <c r="B24" s="55" t="s">
        <v>87</v>
      </c>
      <c r="C24" s="56">
        <v>10</v>
      </c>
      <c r="D24" s="56">
        <f t="shared" si="0"/>
        <v>13</v>
      </c>
      <c r="E24" s="57">
        <f t="shared" ref="E24:H24" si="5">SUM(E23,E21,E19,E15)</f>
        <v>0</v>
      </c>
      <c r="F24" s="57">
        <f t="shared" si="5"/>
        <v>0</v>
      </c>
      <c r="G24" s="57">
        <f t="shared" si="5"/>
        <v>0</v>
      </c>
      <c r="H24" s="57">
        <f t="shared" si="5"/>
        <v>0</v>
      </c>
      <c r="I24" s="13"/>
      <c r="J24" s="13"/>
      <c r="K24" s="13"/>
      <c r="L24" s="13"/>
      <c r="M24" s="13"/>
      <c r="N24" s="13"/>
      <c r="O24" s="13"/>
      <c r="P24" s="13"/>
      <c r="Q24" s="13"/>
      <c r="R24" s="13"/>
      <c r="S24" s="13"/>
      <c r="T24" s="13"/>
      <c r="U24" s="13"/>
      <c r="V24" s="13"/>
      <c r="W24" s="13"/>
      <c r="X24" s="13"/>
      <c r="Y24" s="13"/>
      <c r="Z24" s="13"/>
      <c r="AA24" s="13"/>
    </row>
    <row r="25" spans="1:27" ht="12.75" customHeight="1" x14ac:dyDescent="0.2">
      <c r="A25" s="13"/>
      <c r="B25" s="47" t="s">
        <v>88</v>
      </c>
      <c r="C25" s="50">
        <v>1400</v>
      </c>
      <c r="D25" s="50">
        <f t="shared" si="0"/>
        <v>14</v>
      </c>
      <c r="E25" s="220"/>
      <c r="F25" s="220"/>
      <c r="G25" s="220"/>
      <c r="H25" s="220"/>
      <c r="I25" s="13"/>
      <c r="J25" s="13"/>
      <c r="K25" s="13"/>
      <c r="L25" s="13"/>
      <c r="M25" s="13"/>
      <c r="N25" s="13"/>
      <c r="O25" s="13"/>
      <c r="P25" s="13"/>
      <c r="Q25" s="13"/>
      <c r="R25" s="13"/>
      <c r="S25" s="13"/>
      <c r="T25" s="13"/>
      <c r="U25" s="13"/>
      <c r="V25" s="13"/>
      <c r="W25" s="13"/>
      <c r="X25" s="13"/>
      <c r="Y25" s="13"/>
      <c r="Z25" s="13"/>
      <c r="AA25" s="13"/>
    </row>
    <row r="26" spans="1:27" ht="12.75" customHeight="1" x14ac:dyDescent="0.2">
      <c r="A26" s="13"/>
      <c r="B26" s="47" t="s">
        <v>89</v>
      </c>
      <c r="C26" s="50">
        <v>1440</v>
      </c>
      <c r="D26" s="50">
        <f t="shared" si="0"/>
        <v>15</v>
      </c>
      <c r="E26" s="220"/>
      <c r="F26" s="220"/>
      <c r="G26" s="220"/>
      <c r="H26" s="220"/>
      <c r="I26" s="13"/>
      <c r="J26" s="13"/>
      <c r="K26" s="13"/>
      <c r="L26" s="13"/>
      <c r="M26" s="13"/>
      <c r="N26" s="13"/>
      <c r="O26" s="13"/>
      <c r="P26" s="13"/>
      <c r="Q26" s="13"/>
      <c r="R26" s="13"/>
      <c r="S26" s="13"/>
      <c r="T26" s="13"/>
      <c r="U26" s="13"/>
      <c r="V26" s="13"/>
      <c r="W26" s="13"/>
      <c r="X26" s="13"/>
      <c r="Y26" s="13"/>
      <c r="Z26" s="13"/>
      <c r="AA26" s="13"/>
    </row>
    <row r="27" spans="1:27" ht="12.75" customHeight="1" x14ac:dyDescent="0.2">
      <c r="A27" s="13"/>
      <c r="B27" s="51" t="s">
        <v>90</v>
      </c>
      <c r="C27" s="52">
        <v>140</v>
      </c>
      <c r="D27" s="52">
        <f t="shared" si="0"/>
        <v>16</v>
      </c>
      <c r="E27" s="54">
        <f t="shared" ref="E27:H27" si="6">SUM(E25:E26)</f>
        <v>0</v>
      </c>
      <c r="F27" s="54">
        <f t="shared" si="6"/>
        <v>0</v>
      </c>
      <c r="G27" s="54">
        <f t="shared" si="6"/>
        <v>0</v>
      </c>
      <c r="H27" s="54">
        <f t="shared" si="6"/>
        <v>0</v>
      </c>
      <c r="I27" s="13"/>
      <c r="J27" s="13"/>
      <c r="K27" s="13"/>
      <c r="L27" s="13"/>
      <c r="M27" s="13"/>
      <c r="N27" s="13"/>
      <c r="O27" s="13"/>
      <c r="P27" s="13"/>
      <c r="Q27" s="13"/>
      <c r="R27" s="13"/>
      <c r="S27" s="13"/>
      <c r="T27" s="13"/>
      <c r="U27" s="13"/>
      <c r="V27" s="13"/>
      <c r="W27" s="13"/>
      <c r="X27" s="13"/>
      <c r="Y27" s="13"/>
      <c r="Z27" s="13"/>
      <c r="AA27" s="13"/>
    </row>
    <row r="28" spans="1:27" ht="12.75" customHeight="1" x14ac:dyDescent="0.2">
      <c r="A28" s="13"/>
      <c r="B28" s="47" t="s">
        <v>91</v>
      </c>
      <c r="C28" s="50" t="s">
        <v>92</v>
      </c>
      <c r="D28" s="50">
        <f t="shared" si="0"/>
        <v>17</v>
      </c>
      <c r="E28" s="220"/>
      <c r="F28" s="220"/>
      <c r="G28" s="220"/>
      <c r="H28" s="220"/>
      <c r="I28" s="13"/>
      <c r="J28" s="13"/>
      <c r="K28" s="13"/>
      <c r="L28" s="13"/>
      <c r="M28" s="13"/>
      <c r="N28" s="13"/>
      <c r="O28" s="13"/>
      <c r="P28" s="13"/>
      <c r="Q28" s="13"/>
      <c r="R28" s="13"/>
      <c r="S28" s="13"/>
      <c r="T28" s="13"/>
      <c r="U28" s="13"/>
      <c r="V28" s="13"/>
      <c r="W28" s="13"/>
      <c r="X28" s="13"/>
      <c r="Y28" s="13"/>
      <c r="Z28" s="13"/>
      <c r="AA28" s="13"/>
    </row>
    <row r="29" spans="1:27" ht="12.75" customHeight="1" x14ac:dyDescent="0.2">
      <c r="A29" s="13"/>
      <c r="B29" s="47" t="s">
        <v>93</v>
      </c>
      <c r="C29" s="50" t="s">
        <v>94</v>
      </c>
      <c r="D29" s="50">
        <f t="shared" si="0"/>
        <v>18</v>
      </c>
      <c r="E29" s="220"/>
      <c r="F29" s="220"/>
      <c r="G29" s="220"/>
      <c r="H29" s="220"/>
      <c r="I29" s="13"/>
      <c r="J29" s="13"/>
      <c r="K29" s="13"/>
      <c r="L29" s="13"/>
      <c r="M29" s="13"/>
      <c r="N29" s="13"/>
      <c r="O29" s="13"/>
      <c r="P29" s="13"/>
      <c r="Q29" s="13"/>
      <c r="R29" s="13"/>
      <c r="S29" s="13"/>
      <c r="T29" s="13"/>
      <c r="U29" s="13"/>
      <c r="V29" s="13"/>
      <c r="W29" s="13"/>
      <c r="X29" s="13"/>
      <c r="Y29" s="13"/>
      <c r="Z29" s="13"/>
      <c r="AA29" s="13"/>
    </row>
    <row r="30" spans="1:27" ht="12.75" customHeight="1" x14ac:dyDescent="0.2">
      <c r="A30" s="13"/>
      <c r="B30" s="47" t="s">
        <v>95</v>
      </c>
      <c r="C30" s="50" t="s">
        <v>96</v>
      </c>
      <c r="D30" s="50">
        <f t="shared" si="0"/>
        <v>19</v>
      </c>
      <c r="E30" s="220"/>
      <c r="F30" s="220"/>
      <c r="G30" s="220"/>
      <c r="H30" s="220"/>
      <c r="I30" s="13"/>
      <c r="J30" s="13"/>
      <c r="K30" s="13"/>
      <c r="L30" s="13"/>
      <c r="M30" s="13"/>
      <c r="N30" s="13"/>
      <c r="O30" s="13"/>
      <c r="P30" s="13"/>
      <c r="Q30" s="13"/>
      <c r="R30" s="13"/>
      <c r="S30" s="13"/>
      <c r="T30" s="13"/>
      <c r="U30" s="13"/>
      <c r="V30" s="13"/>
      <c r="W30" s="13"/>
      <c r="X30" s="13"/>
      <c r="Y30" s="13"/>
      <c r="Z30" s="13"/>
      <c r="AA30" s="13"/>
    </row>
    <row r="31" spans="1:27" ht="12.75" customHeight="1" x14ac:dyDescent="0.2">
      <c r="A31" s="13"/>
      <c r="B31" s="47" t="s">
        <v>97</v>
      </c>
      <c r="C31" s="50" t="s">
        <v>98</v>
      </c>
      <c r="D31" s="50">
        <f t="shared" si="0"/>
        <v>20</v>
      </c>
      <c r="E31" s="220"/>
      <c r="F31" s="220"/>
      <c r="G31" s="220"/>
      <c r="H31" s="220"/>
      <c r="I31" s="13"/>
      <c r="J31" s="13"/>
      <c r="K31" s="13"/>
      <c r="L31" s="13"/>
      <c r="M31" s="13"/>
      <c r="N31" s="13"/>
      <c r="O31" s="13"/>
      <c r="P31" s="13"/>
      <c r="Q31" s="13"/>
      <c r="R31" s="13"/>
      <c r="S31" s="13"/>
      <c r="T31" s="13"/>
      <c r="U31" s="13"/>
      <c r="V31" s="13"/>
      <c r="W31" s="13"/>
      <c r="X31" s="13"/>
      <c r="Y31" s="13"/>
      <c r="Z31" s="13"/>
      <c r="AA31" s="13"/>
    </row>
    <row r="32" spans="1:27" ht="12.75" customHeight="1" x14ac:dyDescent="0.2">
      <c r="A32" s="13"/>
      <c r="B32" s="47" t="s">
        <v>99</v>
      </c>
      <c r="C32" s="50" t="s">
        <v>100</v>
      </c>
      <c r="D32" s="50">
        <f t="shared" si="0"/>
        <v>21</v>
      </c>
      <c r="E32" s="220"/>
      <c r="F32" s="220"/>
      <c r="G32" s="220"/>
      <c r="H32" s="220"/>
      <c r="I32" s="13"/>
      <c r="J32" s="13"/>
      <c r="K32" s="13"/>
      <c r="L32" s="13"/>
      <c r="M32" s="13"/>
      <c r="N32" s="13"/>
      <c r="O32" s="13"/>
      <c r="P32" s="13"/>
      <c r="Q32" s="13"/>
      <c r="R32" s="13"/>
      <c r="S32" s="13"/>
      <c r="T32" s="13"/>
      <c r="U32" s="13"/>
      <c r="V32" s="13"/>
      <c r="W32" s="13"/>
      <c r="X32" s="13"/>
      <c r="Y32" s="13"/>
      <c r="Z32" s="13"/>
      <c r="AA32" s="13"/>
    </row>
    <row r="33" spans="1:27" ht="12.75" customHeight="1" x14ac:dyDescent="0.2">
      <c r="A33" s="13"/>
      <c r="B33" s="51" t="s">
        <v>101</v>
      </c>
      <c r="C33" s="52">
        <v>150</v>
      </c>
      <c r="D33" s="52">
        <f t="shared" si="0"/>
        <v>22</v>
      </c>
      <c r="E33" s="54">
        <f t="shared" ref="E33:H33" si="7">SUM(E28:E32)</f>
        <v>0</v>
      </c>
      <c r="F33" s="54">
        <f t="shared" si="7"/>
        <v>0</v>
      </c>
      <c r="G33" s="54">
        <f t="shared" si="7"/>
        <v>0</v>
      </c>
      <c r="H33" s="54">
        <f t="shared" si="7"/>
        <v>0</v>
      </c>
      <c r="I33" s="13"/>
      <c r="J33" s="13"/>
      <c r="K33" s="13"/>
      <c r="L33" s="13"/>
      <c r="M33" s="13"/>
      <c r="N33" s="13"/>
      <c r="O33" s="13"/>
      <c r="P33" s="13"/>
      <c r="Q33" s="13"/>
      <c r="R33" s="13"/>
      <c r="S33" s="13"/>
      <c r="T33" s="13"/>
      <c r="U33" s="13"/>
      <c r="V33" s="13"/>
      <c r="W33" s="13"/>
      <c r="X33" s="13"/>
      <c r="Y33" s="13"/>
      <c r="Z33" s="13"/>
      <c r="AA33" s="13"/>
    </row>
    <row r="34" spans="1:27" ht="12.75" customHeight="1" x14ac:dyDescent="0.2">
      <c r="A34" s="13"/>
      <c r="B34" s="47" t="s">
        <v>102</v>
      </c>
      <c r="C34" s="50">
        <v>1700</v>
      </c>
      <c r="D34" s="50">
        <f t="shared" si="0"/>
        <v>23</v>
      </c>
      <c r="E34" s="220"/>
      <c r="F34" s="220"/>
      <c r="G34" s="220"/>
      <c r="H34" s="220"/>
      <c r="I34" s="13"/>
      <c r="J34" s="13"/>
      <c r="K34" s="13"/>
      <c r="L34" s="13"/>
      <c r="M34" s="13"/>
      <c r="N34" s="13"/>
      <c r="O34" s="13"/>
      <c r="P34" s="13"/>
      <c r="Q34" s="13"/>
      <c r="R34" s="13"/>
      <c r="S34" s="13"/>
      <c r="T34" s="13"/>
      <c r="U34" s="13"/>
      <c r="V34" s="13"/>
      <c r="W34" s="13"/>
      <c r="X34" s="13"/>
      <c r="Y34" s="13"/>
      <c r="Z34" s="13"/>
      <c r="AA34" s="13"/>
    </row>
    <row r="35" spans="1:27" ht="12.75" customHeight="1" x14ac:dyDescent="0.2">
      <c r="A35" s="13"/>
      <c r="B35" s="47" t="s">
        <v>103</v>
      </c>
      <c r="C35" s="50" t="s">
        <v>104</v>
      </c>
      <c r="D35" s="50">
        <f t="shared" si="0"/>
        <v>24</v>
      </c>
      <c r="E35" s="220"/>
      <c r="F35" s="220"/>
      <c r="G35" s="220"/>
      <c r="H35" s="220"/>
      <c r="I35" s="13"/>
      <c r="J35" s="13"/>
      <c r="K35" s="13"/>
      <c r="L35" s="13"/>
      <c r="M35" s="13"/>
      <c r="N35" s="13"/>
      <c r="O35" s="13"/>
      <c r="P35" s="13"/>
      <c r="Q35" s="13"/>
      <c r="R35" s="13"/>
      <c r="S35" s="13"/>
      <c r="T35" s="13"/>
      <c r="U35" s="13"/>
      <c r="V35" s="13"/>
      <c r="W35" s="13"/>
      <c r="X35" s="13"/>
      <c r="Y35" s="13"/>
      <c r="Z35" s="13"/>
      <c r="AA35" s="13"/>
    </row>
    <row r="36" spans="1:27" ht="12.75" customHeight="1" x14ac:dyDescent="0.2">
      <c r="A36" s="13"/>
      <c r="B36" s="51" t="s">
        <v>105</v>
      </c>
      <c r="C36" s="52">
        <v>170</v>
      </c>
      <c r="D36" s="52">
        <f t="shared" si="0"/>
        <v>25</v>
      </c>
      <c r="E36" s="54">
        <f t="shared" ref="E36:H36" si="8">SUM(E34:E35)</f>
        <v>0</v>
      </c>
      <c r="F36" s="54">
        <f t="shared" si="8"/>
        <v>0</v>
      </c>
      <c r="G36" s="54">
        <f t="shared" si="8"/>
        <v>0</v>
      </c>
      <c r="H36" s="54">
        <f t="shared" si="8"/>
        <v>0</v>
      </c>
      <c r="I36" s="13"/>
      <c r="J36" s="13"/>
      <c r="K36" s="13"/>
      <c r="L36" s="13"/>
      <c r="M36" s="13"/>
      <c r="N36" s="13"/>
      <c r="O36" s="13"/>
      <c r="P36" s="13"/>
      <c r="Q36" s="13"/>
      <c r="R36" s="13"/>
      <c r="S36" s="13"/>
      <c r="T36" s="13"/>
      <c r="U36" s="13"/>
      <c r="V36" s="13"/>
      <c r="W36" s="13"/>
      <c r="X36" s="13"/>
      <c r="Y36" s="13"/>
      <c r="Z36" s="13"/>
      <c r="AA36" s="13"/>
    </row>
    <row r="37" spans="1:27" ht="12.75" customHeight="1" x14ac:dyDescent="0.2">
      <c r="A37" s="13"/>
      <c r="B37" s="47" t="s">
        <v>106</v>
      </c>
      <c r="C37" s="50" t="s">
        <v>107</v>
      </c>
      <c r="D37" s="50">
        <f t="shared" si="0"/>
        <v>26</v>
      </c>
      <c r="E37" s="220"/>
      <c r="F37" s="220"/>
      <c r="G37" s="220"/>
      <c r="H37" s="220"/>
      <c r="I37" s="13"/>
      <c r="J37" s="13"/>
      <c r="K37" s="13"/>
      <c r="L37" s="13"/>
      <c r="M37" s="13"/>
      <c r="N37" s="13"/>
      <c r="O37" s="13"/>
      <c r="P37" s="13"/>
      <c r="Q37" s="13"/>
      <c r="R37" s="13"/>
      <c r="S37" s="13"/>
      <c r="T37" s="13"/>
      <c r="U37" s="13"/>
      <c r="V37" s="13"/>
      <c r="W37" s="13"/>
      <c r="X37" s="13"/>
      <c r="Y37" s="13"/>
      <c r="Z37" s="13"/>
      <c r="AA37" s="13"/>
    </row>
    <row r="38" spans="1:27" ht="12.75" customHeight="1" x14ac:dyDescent="0.2">
      <c r="A38" s="13"/>
      <c r="B38" s="51" t="s">
        <v>106</v>
      </c>
      <c r="C38" s="52" t="s">
        <v>108</v>
      </c>
      <c r="D38" s="52">
        <f t="shared" si="0"/>
        <v>27</v>
      </c>
      <c r="E38" s="54">
        <f t="shared" ref="E38:H38" si="9">E37</f>
        <v>0</v>
      </c>
      <c r="F38" s="54">
        <f t="shared" si="9"/>
        <v>0</v>
      </c>
      <c r="G38" s="54">
        <f t="shared" si="9"/>
        <v>0</v>
      </c>
      <c r="H38" s="54">
        <f t="shared" si="9"/>
        <v>0</v>
      </c>
      <c r="I38" s="13"/>
      <c r="J38" s="13"/>
      <c r="K38" s="13"/>
      <c r="L38" s="13"/>
      <c r="M38" s="13"/>
      <c r="N38" s="13"/>
      <c r="O38" s="13"/>
      <c r="P38" s="13"/>
      <c r="Q38" s="13"/>
      <c r="R38" s="13"/>
      <c r="S38" s="13"/>
      <c r="T38" s="13"/>
      <c r="U38" s="13"/>
      <c r="V38" s="13"/>
      <c r="W38" s="13"/>
      <c r="X38" s="13"/>
      <c r="Y38" s="13"/>
      <c r="Z38" s="13"/>
      <c r="AA38" s="13"/>
    </row>
    <row r="39" spans="1:27" ht="12.75" customHeight="1" x14ac:dyDescent="0.2">
      <c r="A39" s="13"/>
      <c r="B39" s="55" t="s">
        <v>109</v>
      </c>
      <c r="C39" s="56">
        <v>14</v>
      </c>
      <c r="D39" s="56">
        <f t="shared" si="0"/>
        <v>28</v>
      </c>
      <c r="E39" s="57">
        <f t="shared" ref="E39:H39" si="10">SUM(E38,E36,E33,E27)</f>
        <v>0</v>
      </c>
      <c r="F39" s="57">
        <f t="shared" si="10"/>
        <v>0</v>
      </c>
      <c r="G39" s="57">
        <f t="shared" si="10"/>
        <v>0</v>
      </c>
      <c r="H39" s="57">
        <f t="shared" si="10"/>
        <v>0</v>
      </c>
      <c r="I39" s="13"/>
      <c r="J39" s="13"/>
      <c r="K39" s="13"/>
      <c r="L39" s="13"/>
      <c r="M39" s="13"/>
      <c r="N39" s="13"/>
      <c r="O39" s="13"/>
      <c r="P39" s="13"/>
      <c r="Q39" s="13"/>
      <c r="R39" s="13"/>
      <c r="S39" s="13"/>
      <c r="T39" s="13"/>
      <c r="U39" s="13"/>
      <c r="V39" s="13"/>
      <c r="W39" s="13"/>
      <c r="X39" s="13"/>
      <c r="Y39" s="13"/>
      <c r="Z39" s="13"/>
      <c r="AA39" s="13"/>
    </row>
    <row r="40" spans="1:27" ht="12.75" customHeight="1" x14ac:dyDescent="0.2">
      <c r="A40" s="13"/>
      <c r="B40" s="58" t="s">
        <v>110</v>
      </c>
      <c r="C40" s="59" t="s">
        <v>111</v>
      </c>
      <c r="D40" s="59">
        <f t="shared" si="0"/>
        <v>29</v>
      </c>
      <c r="E40" s="60">
        <f t="shared" ref="E40:H40" si="11">SUM(E39,E24)</f>
        <v>0</v>
      </c>
      <c r="F40" s="60">
        <f t="shared" si="11"/>
        <v>0</v>
      </c>
      <c r="G40" s="60">
        <f t="shared" si="11"/>
        <v>0</v>
      </c>
      <c r="H40" s="60">
        <f t="shared" si="11"/>
        <v>0</v>
      </c>
      <c r="I40" s="13"/>
      <c r="J40" s="13"/>
      <c r="K40" s="13"/>
      <c r="L40" s="13"/>
      <c r="M40" s="13"/>
      <c r="N40" s="13"/>
      <c r="O40" s="13"/>
      <c r="P40" s="13"/>
      <c r="Q40" s="13"/>
      <c r="R40" s="13"/>
      <c r="S40" s="13"/>
      <c r="T40" s="13"/>
      <c r="U40" s="13"/>
      <c r="V40" s="13"/>
      <c r="W40" s="13"/>
      <c r="X40" s="13"/>
      <c r="Y40" s="13"/>
      <c r="Z40" s="13"/>
      <c r="AA40" s="13"/>
    </row>
    <row r="41" spans="1:27" ht="12.75" customHeight="1" x14ac:dyDescent="0.2">
      <c r="A41" s="13"/>
      <c r="B41" s="47" t="s">
        <v>112</v>
      </c>
      <c r="C41" s="50">
        <v>2000</v>
      </c>
      <c r="D41" s="50">
        <f t="shared" si="0"/>
        <v>30</v>
      </c>
      <c r="E41" s="220"/>
      <c r="F41" s="220"/>
      <c r="G41" s="220"/>
      <c r="H41" s="220"/>
      <c r="I41" s="13"/>
      <c r="J41" s="13"/>
      <c r="K41" s="13"/>
      <c r="L41" s="13"/>
      <c r="M41" s="13"/>
      <c r="N41" s="13"/>
      <c r="O41" s="13"/>
      <c r="P41" s="13"/>
      <c r="Q41" s="13"/>
      <c r="R41" s="13"/>
      <c r="S41" s="13"/>
      <c r="T41" s="13"/>
      <c r="U41" s="13"/>
      <c r="V41" s="13"/>
      <c r="W41" s="13"/>
      <c r="X41" s="13"/>
      <c r="Y41" s="13"/>
      <c r="Z41" s="13"/>
      <c r="AA41" s="13"/>
    </row>
    <row r="42" spans="1:27" ht="12.75" customHeight="1" x14ac:dyDescent="0.2">
      <c r="A42" s="13"/>
      <c r="B42" s="47" t="s">
        <v>113</v>
      </c>
      <c r="C42" s="50" t="s">
        <v>114</v>
      </c>
      <c r="D42" s="50">
        <f t="shared" si="0"/>
        <v>31</v>
      </c>
      <c r="E42" s="220"/>
      <c r="F42" s="220"/>
      <c r="G42" s="220"/>
      <c r="H42" s="220"/>
      <c r="I42" s="13"/>
      <c r="J42" s="13"/>
      <c r="K42" s="13"/>
      <c r="L42" s="13"/>
      <c r="M42" s="13"/>
      <c r="N42" s="13"/>
      <c r="O42" s="13"/>
      <c r="P42" s="13"/>
      <c r="Q42" s="13"/>
      <c r="R42" s="13"/>
      <c r="S42" s="13"/>
      <c r="T42" s="13"/>
      <c r="U42" s="13"/>
      <c r="V42" s="13"/>
      <c r="W42" s="13"/>
      <c r="X42" s="13"/>
      <c r="Y42" s="13"/>
      <c r="Z42" s="13"/>
      <c r="AA42" s="13"/>
    </row>
    <row r="43" spans="1:27" ht="12.75" customHeight="1" x14ac:dyDescent="0.2">
      <c r="A43" s="13"/>
      <c r="B43" s="51" t="s">
        <v>115</v>
      </c>
      <c r="C43" s="52">
        <v>200</v>
      </c>
      <c r="D43" s="52">
        <f t="shared" si="0"/>
        <v>32</v>
      </c>
      <c r="E43" s="54">
        <f t="shared" ref="E43:H43" si="12">SUM(E41:E42)</f>
        <v>0</v>
      </c>
      <c r="F43" s="54">
        <f t="shared" si="12"/>
        <v>0</v>
      </c>
      <c r="G43" s="54">
        <f t="shared" si="12"/>
        <v>0</v>
      </c>
      <c r="H43" s="54">
        <f t="shared" si="12"/>
        <v>0</v>
      </c>
      <c r="I43" s="13"/>
      <c r="J43" s="13"/>
      <c r="K43" s="13"/>
      <c r="L43" s="13"/>
      <c r="M43" s="13"/>
      <c r="N43" s="13"/>
      <c r="O43" s="13"/>
      <c r="P43" s="13"/>
      <c r="Q43" s="13"/>
      <c r="R43" s="13"/>
      <c r="S43" s="13"/>
      <c r="T43" s="13"/>
      <c r="U43" s="13"/>
      <c r="V43" s="13"/>
      <c r="W43" s="13"/>
      <c r="X43" s="13"/>
      <c r="Y43" s="13"/>
      <c r="Z43" s="13"/>
      <c r="AA43" s="13"/>
    </row>
    <row r="44" spans="1:27" ht="12.75" customHeight="1" x14ac:dyDescent="0.2">
      <c r="A44" s="13"/>
      <c r="B44" s="47" t="s">
        <v>116</v>
      </c>
      <c r="C44" s="50" t="s">
        <v>117</v>
      </c>
      <c r="D44" s="50">
        <f t="shared" si="0"/>
        <v>33</v>
      </c>
      <c r="E44" s="220"/>
      <c r="F44" s="220"/>
      <c r="G44" s="220"/>
      <c r="H44" s="220"/>
      <c r="I44" s="13"/>
      <c r="J44" s="13"/>
      <c r="K44" s="13"/>
      <c r="L44" s="13"/>
      <c r="M44" s="13"/>
      <c r="N44" s="13"/>
      <c r="O44" s="13"/>
      <c r="P44" s="13"/>
      <c r="Q44" s="13"/>
      <c r="R44" s="13"/>
      <c r="S44" s="13"/>
      <c r="T44" s="13"/>
      <c r="U44" s="13"/>
      <c r="V44" s="13"/>
      <c r="W44" s="13"/>
      <c r="X44" s="13"/>
      <c r="Y44" s="13"/>
      <c r="Z44" s="13"/>
      <c r="AA44" s="13"/>
    </row>
    <row r="45" spans="1:27" ht="12.75" customHeight="1" x14ac:dyDescent="0.2">
      <c r="A45" s="13"/>
      <c r="B45" s="51" t="s">
        <v>118</v>
      </c>
      <c r="C45" s="52">
        <v>220</v>
      </c>
      <c r="D45" s="52">
        <f t="shared" si="0"/>
        <v>34</v>
      </c>
      <c r="E45" s="54">
        <f t="shared" ref="E45:H45" si="13">SUM(E44)</f>
        <v>0</v>
      </c>
      <c r="F45" s="54">
        <f t="shared" si="13"/>
        <v>0</v>
      </c>
      <c r="G45" s="54">
        <f t="shared" si="13"/>
        <v>0</v>
      </c>
      <c r="H45" s="54">
        <f t="shared" si="13"/>
        <v>0</v>
      </c>
      <c r="I45" s="13"/>
      <c r="J45" s="13"/>
      <c r="K45" s="13"/>
      <c r="L45" s="13"/>
      <c r="M45" s="13"/>
      <c r="N45" s="13"/>
      <c r="O45" s="13"/>
      <c r="P45" s="13"/>
      <c r="Q45" s="13"/>
      <c r="R45" s="13"/>
      <c r="S45" s="13"/>
      <c r="T45" s="13"/>
      <c r="U45" s="13"/>
      <c r="V45" s="13"/>
      <c r="W45" s="13"/>
      <c r="X45" s="13"/>
      <c r="Y45" s="13"/>
      <c r="Z45" s="13"/>
      <c r="AA45" s="13"/>
    </row>
    <row r="46" spans="1:27" ht="12.75" customHeight="1" x14ac:dyDescent="0.2">
      <c r="A46" s="13"/>
      <c r="B46" s="47" t="s">
        <v>119</v>
      </c>
      <c r="C46" s="50" t="s">
        <v>120</v>
      </c>
      <c r="D46" s="50">
        <f t="shared" si="0"/>
        <v>35</v>
      </c>
      <c r="E46" s="220"/>
      <c r="F46" s="220"/>
      <c r="G46" s="220"/>
      <c r="H46" s="220"/>
      <c r="I46" s="13"/>
      <c r="J46" s="13"/>
      <c r="K46" s="13"/>
      <c r="L46" s="13"/>
      <c r="M46" s="13"/>
      <c r="N46" s="13"/>
      <c r="O46" s="13"/>
      <c r="P46" s="13"/>
      <c r="Q46" s="13"/>
      <c r="R46" s="13"/>
      <c r="S46" s="13"/>
      <c r="T46" s="13"/>
      <c r="U46" s="13"/>
      <c r="V46" s="13"/>
      <c r="W46" s="13"/>
      <c r="X46" s="13"/>
      <c r="Y46" s="13"/>
      <c r="Z46" s="13"/>
      <c r="AA46" s="13"/>
    </row>
    <row r="47" spans="1:27" ht="12.75" customHeight="1" x14ac:dyDescent="0.2">
      <c r="A47" s="13"/>
      <c r="B47" s="47" t="s">
        <v>121</v>
      </c>
      <c r="C47" s="50" t="s">
        <v>122</v>
      </c>
      <c r="D47" s="50">
        <f t="shared" si="0"/>
        <v>36</v>
      </c>
      <c r="E47" s="220"/>
      <c r="F47" s="220"/>
      <c r="G47" s="220"/>
      <c r="H47" s="220"/>
      <c r="I47" s="13"/>
      <c r="J47" s="13"/>
      <c r="K47" s="13"/>
      <c r="L47" s="13"/>
      <c r="M47" s="13"/>
      <c r="N47" s="13"/>
      <c r="O47" s="13"/>
      <c r="P47" s="13"/>
      <c r="Q47" s="13"/>
      <c r="R47" s="13"/>
      <c r="S47" s="13"/>
      <c r="T47" s="13"/>
      <c r="U47" s="13"/>
      <c r="V47" s="13"/>
      <c r="W47" s="13"/>
      <c r="X47" s="13"/>
      <c r="Y47" s="13"/>
      <c r="Z47" s="13"/>
      <c r="AA47" s="13"/>
    </row>
    <row r="48" spans="1:27" ht="12.75" customHeight="1" x14ac:dyDescent="0.2">
      <c r="A48" s="13"/>
      <c r="B48" s="51" t="s">
        <v>123</v>
      </c>
      <c r="C48" s="52">
        <v>230</v>
      </c>
      <c r="D48" s="52">
        <f t="shared" si="0"/>
        <v>37</v>
      </c>
      <c r="E48" s="54">
        <f t="shared" ref="E48:H48" si="14">E46+E47</f>
        <v>0</v>
      </c>
      <c r="F48" s="54">
        <f t="shared" si="14"/>
        <v>0</v>
      </c>
      <c r="G48" s="54">
        <f t="shared" si="14"/>
        <v>0</v>
      </c>
      <c r="H48" s="54">
        <f t="shared" si="14"/>
        <v>0</v>
      </c>
      <c r="I48" s="13"/>
      <c r="J48" s="13"/>
      <c r="K48" s="13"/>
      <c r="L48" s="13"/>
      <c r="M48" s="13"/>
      <c r="N48" s="13"/>
      <c r="O48" s="13"/>
      <c r="P48" s="13"/>
      <c r="Q48" s="13"/>
      <c r="R48" s="13"/>
      <c r="S48" s="13"/>
      <c r="T48" s="13"/>
      <c r="U48" s="13"/>
      <c r="V48" s="13"/>
      <c r="W48" s="13"/>
      <c r="X48" s="13"/>
      <c r="Y48" s="13"/>
      <c r="Z48" s="13"/>
      <c r="AA48" s="13"/>
    </row>
    <row r="49" spans="1:27" ht="12.75" customHeight="1" x14ac:dyDescent="0.2">
      <c r="A49" s="13"/>
      <c r="B49" s="47" t="s">
        <v>124</v>
      </c>
      <c r="C49" s="50" t="s">
        <v>125</v>
      </c>
      <c r="D49" s="50">
        <f t="shared" si="0"/>
        <v>38</v>
      </c>
      <c r="E49" s="220"/>
      <c r="F49" s="220"/>
      <c r="G49" s="220"/>
      <c r="H49" s="220"/>
      <c r="I49" s="13"/>
      <c r="J49" s="13"/>
      <c r="K49" s="13"/>
      <c r="L49" s="13"/>
      <c r="M49" s="13"/>
      <c r="N49" s="13"/>
      <c r="O49" s="13"/>
      <c r="P49" s="13"/>
      <c r="Q49" s="13"/>
      <c r="R49" s="13"/>
      <c r="S49" s="13"/>
      <c r="T49" s="13"/>
      <c r="U49" s="13"/>
      <c r="V49" s="13"/>
      <c r="W49" s="13"/>
      <c r="X49" s="13"/>
      <c r="Y49" s="13"/>
      <c r="Z49" s="13"/>
      <c r="AA49" s="13"/>
    </row>
    <row r="50" spans="1:27" ht="12.75" customHeight="1" x14ac:dyDescent="0.2">
      <c r="A50" s="13"/>
      <c r="B50" s="51" t="s">
        <v>126</v>
      </c>
      <c r="C50" s="52">
        <v>210</v>
      </c>
      <c r="D50" s="52">
        <f t="shared" si="0"/>
        <v>39</v>
      </c>
      <c r="E50" s="54">
        <f t="shared" ref="E50:H50" si="15">E49</f>
        <v>0</v>
      </c>
      <c r="F50" s="54">
        <f t="shared" si="15"/>
        <v>0</v>
      </c>
      <c r="G50" s="54">
        <f t="shared" si="15"/>
        <v>0</v>
      </c>
      <c r="H50" s="54">
        <f t="shared" si="15"/>
        <v>0</v>
      </c>
      <c r="I50" s="13"/>
      <c r="J50" s="13"/>
      <c r="K50" s="13"/>
      <c r="L50" s="13"/>
      <c r="M50" s="13"/>
      <c r="N50" s="13"/>
      <c r="O50" s="13"/>
      <c r="P50" s="13"/>
      <c r="Q50" s="13"/>
      <c r="R50" s="13"/>
      <c r="S50" s="13"/>
      <c r="T50" s="13"/>
      <c r="U50" s="13"/>
      <c r="V50" s="13"/>
      <c r="W50" s="13"/>
      <c r="X50" s="13"/>
      <c r="Y50" s="13"/>
      <c r="Z50" s="13"/>
      <c r="AA50" s="13"/>
    </row>
    <row r="51" spans="1:27" ht="12.75" customHeight="1" x14ac:dyDescent="0.2">
      <c r="A51" s="13"/>
      <c r="B51" s="61" t="s">
        <v>127</v>
      </c>
      <c r="C51" s="62">
        <v>20</v>
      </c>
      <c r="D51" s="62">
        <f t="shared" si="0"/>
        <v>40</v>
      </c>
      <c r="E51" s="57">
        <f t="shared" ref="E51:H51" si="16">SUM(E48,E45,E50,E43)</f>
        <v>0</v>
      </c>
      <c r="F51" s="57">
        <f t="shared" si="16"/>
        <v>0</v>
      </c>
      <c r="G51" s="57">
        <f t="shared" si="16"/>
        <v>0</v>
      </c>
      <c r="H51" s="57">
        <f t="shared" si="16"/>
        <v>0</v>
      </c>
      <c r="I51" s="13"/>
      <c r="J51" s="13"/>
      <c r="K51" s="13"/>
      <c r="L51" s="13"/>
      <c r="M51" s="13"/>
      <c r="N51" s="13"/>
      <c r="O51" s="13"/>
      <c r="P51" s="13"/>
      <c r="Q51" s="13"/>
      <c r="R51" s="13"/>
      <c r="S51" s="13"/>
      <c r="T51" s="13"/>
      <c r="U51" s="13"/>
      <c r="V51" s="13"/>
      <c r="W51" s="13"/>
      <c r="X51" s="13"/>
      <c r="Y51" s="13"/>
      <c r="Z51" s="13"/>
      <c r="AA51" s="13"/>
    </row>
    <row r="52" spans="1:27" ht="12.75" customHeight="1" x14ac:dyDescent="0.2">
      <c r="A52" s="13"/>
      <c r="B52" s="47" t="s">
        <v>128</v>
      </c>
      <c r="C52" s="50" t="s">
        <v>129</v>
      </c>
      <c r="D52" s="50">
        <f t="shared" si="0"/>
        <v>41</v>
      </c>
      <c r="E52" s="220"/>
      <c r="F52" s="220"/>
      <c r="G52" s="220"/>
      <c r="H52" s="220"/>
      <c r="I52" s="13"/>
      <c r="J52" s="13"/>
      <c r="K52" s="13"/>
      <c r="L52" s="13"/>
      <c r="M52" s="13"/>
      <c r="N52" s="13"/>
      <c r="O52" s="13"/>
      <c r="P52" s="13"/>
      <c r="Q52" s="13"/>
      <c r="R52" s="13"/>
      <c r="S52" s="13"/>
      <c r="T52" s="13"/>
      <c r="U52" s="13"/>
      <c r="V52" s="13"/>
      <c r="W52" s="13"/>
      <c r="X52" s="13"/>
      <c r="Y52" s="13"/>
      <c r="Z52" s="13"/>
      <c r="AA52" s="13"/>
    </row>
    <row r="53" spans="1:27" ht="12.75" customHeight="1" x14ac:dyDescent="0.2">
      <c r="A53" s="13"/>
      <c r="B53" s="47" t="s">
        <v>130</v>
      </c>
      <c r="C53" s="50" t="s">
        <v>131</v>
      </c>
      <c r="D53" s="50">
        <f t="shared" si="0"/>
        <v>42</v>
      </c>
      <c r="E53" s="220"/>
      <c r="F53" s="220"/>
      <c r="G53" s="220"/>
      <c r="H53" s="220"/>
      <c r="I53" s="13"/>
      <c r="J53" s="13"/>
      <c r="K53" s="13"/>
      <c r="L53" s="13"/>
      <c r="M53" s="13"/>
      <c r="N53" s="13"/>
      <c r="O53" s="13"/>
      <c r="P53" s="13"/>
      <c r="Q53" s="13"/>
      <c r="R53" s="13"/>
      <c r="S53" s="13"/>
      <c r="T53" s="13"/>
      <c r="U53" s="13"/>
      <c r="V53" s="13"/>
      <c r="W53" s="13"/>
      <c r="X53" s="13"/>
      <c r="Y53" s="13"/>
      <c r="Z53" s="13"/>
      <c r="AA53" s="13"/>
    </row>
    <row r="54" spans="1:27" ht="12.75" customHeight="1" x14ac:dyDescent="0.2">
      <c r="A54" s="13"/>
      <c r="B54" s="47" t="s">
        <v>132</v>
      </c>
      <c r="C54" s="50" t="s">
        <v>133</v>
      </c>
      <c r="D54" s="50">
        <f t="shared" si="0"/>
        <v>43</v>
      </c>
      <c r="E54" s="220"/>
      <c r="F54" s="220"/>
      <c r="G54" s="220"/>
      <c r="H54" s="220"/>
      <c r="I54" s="13"/>
      <c r="J54" s="13"/>
      <c r="K54" s="13"/>
      <c r="L54" s="13"/>
      <c r="M54" s="13"/>
      <c r="N54" s="13"/>
      <c r="O54" s="13"/>
      <c r="P54" s="13"/>
      <c r="Q54" s="13"/>
      <c r="R54" s="13"/>
      <c r="S54" s="13"/>
      <c r="T54" s="13"/>
      <c r="U54" s="13"/>
      <c r="V54" s="13"/>
      <c r="W54" s="13"/>
      <c r="X54" s="13"/>
      <c r="Y54" s="13"/>
      <c r="Z54" s="13"/>
      <c r="AA54" s="13"/>
    </row>
    <row r="55" spans="1:27" ht="12.75" customHeight="1" x14ac:dyDescent="0.2">
      <c r="A55" s="13"/>
      <c r="B55" s="55" t="s">
        <v>134</v>
      </c>
      <c r="C55" s="56">
        <v>24</v>
      </c>
      <c r="D55" s="56">
        <f t="shared" si="0"/>
        <v>44</v>
      </c>
      <c r="E55" s="57">
        <f t="shared" ref="E55:H55" si="17">SUM(E52:E54)</f>
        <v>0</v>
      </c>
      <c r="F55" s="57">
        <f t="shared" si="17"/>
        <v>0</v>
      </c>
      <c r="G55" s="57">
        <f t="shared" si="17"/>
        <v>0</v>
      </c>
      <c r="H55" s="57">
        <f t="shared" si="17"/>
        <v>0</v>
      </c>
      <c r="I55" s="13"/>
      <c r="J55" s="13"/>
      <c r="K55" s="13"/>
      <c r="L55" s="13"/>
      <c r="M55" s="13"/>
      <c r="N55" s="13"/>
      <c r="O55" s="13"/>
      <c r="P55" s="13"/>
      <c r="Q55" s="13"/>
      <c r="R55" s="13"/>
      <c r="S55" s="13"/>
      <c r="T55" s="13"/>
      <c r="U55" s="13"/>
      <c r="V55" s="13"/>
      <c r="W55" s="13"/>
      <c r="X55" s="13"/>
      <c r="Y55" s="13"/>
      <c r="Z55" s="13"/>
      <c r="AA55" s="13"/>
    </row>
    <row r="56" spans="1:27" ht="12.75" customHeight="1" x14ac:dyDescent="0.2">
      <c r="A56" s="13"/>
      <c r="B56" s="47" t="s">
        <v>135</v>
      </c>
      <c r="C56" s="50" t="s">
        <v>136</v>
      </c>
      <c r="D56" s="50">
        <f t="shared" si="0"/>
        <v>45</v>
      </c>
      <c r="E56" s="220"/>
      <c r="F56" s="220"/>
      <c r="G56" s="220"/>
      <c r="H56" s="220"/>
      <c r="I56" s="13"/>
      <c r="J56" s="13"/>
      <c r="K56" s="13"/>
      <c r="L56" s="13"/>
      <c r="M56" s="13"/>
      <c r="N56" s="13"/>
      <c r="O56" s="13"/>
      <c r="P56" s="13"/>
      <c r="Q56" s="13"/>
      <c r="R56" s="13"/>
      <c r="S56" s="13"/>
      <c r="T56" s="13"/>
      <c r="U56" s="13"/>
      <c r="V56" s="13"/>
      <c r="W56" s="13"/>
      <c r="X56" s="13"/>
      <c r="Y56" s="13"/>
      <c r="Z56" s="13"/>
      <c r="AA56" s="13"/>
    </row>
    <row r="57" spans="1:27" ht="12.75" customHeight="1" x14ac:dyDescent="0.2">
      <c r="A57" s="13"/>
      <c r="B57" s="47" t="s">
        <v>137</v>
      </c>
      <c r="C57" s="50" t="s">
        <v>138</v>
      </c>
      <c r="D57" s="50">
        <f t="shared" si="0"/>
        <v>46</v>
      </c>
      <c r="E57" s="220"/>
      <c r="F57" s="220"/>
      <c r="G57" s="220"/>
      <c r="H57" s="220"/>
      <c r="I57" s="13"/>
      <c r="J57" s="13"/>
      <c r="K57" s="13"/>
      <c r="L57" s="13"/>
      <c r="M57" s="13"/>
      <c r="N57" s="13"/>
      <c r="O57" s="13"/>
      <c r="P57" s="13"/>
      <c r="Q57" s="13"/>
      <c r="R57" s="13"/>
      <c r="S57" s="13"/>
      <c r="T57" s="13"/>
      <c r="U57" s="13"/>
      <c r="V57" s="13"/>
      <c r="W57" s="13"/>
      <c r="X57" s="13"/>
      <c r="Y57" s="13"/>
      <c r="Z57" s="13"/>
      <c r="AA57" s="13"/>
    </row>
    <row r="58" spans="1:27" ht="12.75" customHeight="1" x14ac:dyDescent="0.2">
      <c r="A58" s="13"/>
      <c r="B58" s="47" t="s">
        <v>139</v>
      </c>
      <c r="C58" s="50"/>
      <c r="D58" s="50">
        <f t="shared" si="0"/>
        <v>47</v>
      </c>
      <c r="E58" s="220"/>
      <c r="F58" s="220"/>
      <c r="G58" s="220"/>
      <c r="H58" s="220"/>
      <c r="I58" s="13"/>
      <c r="J58" s="13"/>
      <c r="K58" s="13"/>
      <c r="L58" s="13"/>
      <c r="M58" s="13"/>
      <c r="N58" s="13"/>
      <c r="O58" s="13"/>
      <c r="P58" s="13"/>
      <c r="Q58" s="13"/>
      <c r="R58" s="13"/>
      <c r="S58" s="13"/>
      <c r="T58" s="13"/>
      <c r="U58" s="13"/>
      <c r="V58" s="13"/>
      <c r="W58" s="13"/>
      <c r="X58" s="13"/>
      <c r="Y58" s="13"/>
      <c r="Z58" s="13"/>
      <c r="AA58" s="13"/>
    </row>
    <row r="59" spans="1:27" ht="12.75" customHeight="1" x14ac:dyDescent="0.2">
      <c r="A59" s="13"/>
      <c r="B59" s="47" t="s">
        <v>140</v>
      </c>
      <c r="C59" s="50" t="s">
        <v>141</v>
      </c>
      <c r="D59" s="50">
        <f t="shared" si="0"/>
        <v>48</v>
      </c>
      <c r="E59" s="220"/>
      <c r="F59" s="220"/>
      <c r="G59" s="220"/>
      <c r="H59" s="220"/>
      <c r="I59" s="13"/>
      <c r="J59" s="13"/>
      <c r="K59" s="13"/>
      <c r="L59" s="13"/>
      <c r="M59" s="13"/>
      <c r="N59" s="13"/>
      <c r="O59" s="13"/>
      <c r="P59" s="13"/>
      <c r="Q59" s="13"/>
      <c r="R59" s="13"/>
      <c r="S59" s="13"/>
      <c r="T59" s="13"/>
      <c r="U59" s="13"/>
      <c r="V59" s="13"/>
      <c r="W59" s="13"/>
      <c r="X59" s="13"/>
      <c r="Y59" s="13"/>
      <c r="Z59" s="13"/>
      <c r="AA59" s="13"/>
    </row>
    <row r="60" spans="1:27" ht="12.75" customHeight="1" x14ac:dyDescent="0.2">
      <c r="A60" s="13"/>
      <c r="B60" s="47" t="s">
        <v>142</v>
      </c>
      <c r="C60" s="50" t="s">
        <v>143</v>
      </c>
      <c r="D60" s="50">
        <f t="shared" si="0"/>
        <v>49</v>
      </c>
      <c r="E60" s="220"/>
      <c r="F60" s="220"/>
      <c r="G60" s="220"/>
      <c r="H60" s="220"/>
      <c r="I60" s="13"/>
      <c r="J60" s="13"/>
      <c r="K60" s="13"/>
      <c r="L60" s="13"/>
      <c r="M60" s="13"/>
      <c r="N60" s="13"/>
      <c r="O60" s="13"/>
      <c r="P60" s="13"/>
      <c r="Q60" s="13"/>
      <c r="R60" s="13"/>
      <c r="S60" s="13"/>
      <c r="T60" s="13"/>
      <c r="U60" s="13"/>
      <c r="V60" s="13"/>
      <c r="W60" s="13"/>
      <c r="X60" s="13"/>
      <c r="Y60" s="13"/>
      <c r="Z60" s="13"/>
      <c r="AA60" s="13"/>
    </row>
    <row r="61" spans="1:27" ht="12.75" customHeight="1" x14ac:dyDescent="0.2">
      <c r="A61" s="13"/>
      <c r="B61" s="55" t="s">
        <v>144</v>
      </c>
      <c r="C61" s="56">
        <v>28</v>
      </c>
      <c r="D61" s="56">
        <f t="shared" si="0"/>
        <v>50</v>
      </c>
      <c r="E61" s="57">
        <f t="shared" ref="E61:H61" si="18">SUM(E56:E60)</f>
        <v>0</v>
      </c>
      <c r="F61" s="57">
        <f t="shared" si="18"/>
        <v>0</v>
      </c>
      <c r="G61" s="57">
        <f t="shared" si="18"/>
        <v>0</v>
      </c>
      <c r="H61" s="57">
        <f t="shared" si="18"/>
        <v>0</v>
      </c>
      <c r="I61" s="13"/>
      <c r="J61" s="13"/>
      <c r="K61" s="13"/>
      <c r="L61" s="13"/>
      <c r="M61" s="13"/>
      <c r="N61" s="13"/>
      <c r="O61" s="13"/>
      <c r="P61" s="13"/>
      <c r="Q61" s="13"/>
      <c r="R61" s="13"/>
      <c r="S61" s="13"/>
      <c r="T61" s="13"/>
      <c r="U61" s="13"/>
      <c r="V61" s="13"/>
      <c r="W61" s="13"/>
      <c r="X61" s="13"/>
      <c r="Y61" s="13"/>
      <c r="Z61" s="13"/>
      <c r="AA61" s="13"/>
    </row>
    <row r="62" spans="1:27" ht="12.75" customHeight="1" x14ac:dyDescent="0.2">
      <c r="A62" s="13"/>
      <c r="B62" s="58" t="s">
        <v>145</v>
      </c>
      <c r="C62" s="59" t="s">
        <v>111</v>
      </c>
      <c r="D62" s="59">
        <f t="shared" si="0"/>
        <v>51</v>
      </c>
      <c r="E62" s="60">
        <f t="shared" ref="E62:H62" si="19">SUM(E61,E55,E51)</f>
        <v>0</v>
      </c>
      <c r="F62" s="60">
        <f t="shared" si="19"/>
        <v>0</v>
      </c>
      <c r="G62" s="60">
        <f t="shared" si="19"/>
        <v>0</v>
      </c>
      <c r="H62" s="60">
        <f t="shared" si="19"/>
        <v>0</v>
      </c>
      <c r="I62" s="13"/>
      <c r="J62" s="13"/>
      <c r="K62" s="13"/>
      <c r="L62" s="13"/>
      <c r="M62" s="13"/>
      <c r="N62" s="13"/>
      <c r="O62" s="13"/>
      <c r="P62" s="13"/>
      <c r="Q62" s="13"/>
      <c r="R62" s="13"/>
      <c r="S62" s="13"/>
      <c r="T62" s="13"/>
      <c r="U62" s="13"/>
      <c r="V62" s="13"/>
      <c r="W62" s="13"/>
      <c r="X62" s="13"/>
      <c r="Y62" s="13"/>
      <c r="Z62" s="13"/>
      <c r="AA62" s="13"/>
    </row>
    <row r="63" spans="1:27" ht="12.75" customHeight="1" x14ac:dyDescent="0.2">
      <c r="A63" s="13"/>
      <c r="B63" s="13"/>
      <c r="C63" s="18"/>
      <c r="D63" s="18"/>
      <c r="E63" s="13"/>
      <c r="F63" s="13"/>
      <c r="G63" s="13"/>
      <c r="H63" s="13"/>
      <c r="I63" s="13"/>
      <c r="J63" s="13"/>
      <c r="K63" s="13"/>
      <c r="L63" s="13"/>
      <c r="M63" s="13"/>
      <c r="N63" s="13"/>
      <c r="O63" s="13"/>
      <c r="P63" s="13"/>
      <c r="Q63" s="13"/>
      <c r="R63" s="13"/>
      <c r="S63" s="13"/>
      <c r="T63" s="13"/>
      <c r="U63" s="13"/>
      <c r="V63" s="13"/>
      <c r="W63" s="13"/>
      <c r="X63" s="13"/>
      <c r="Y63" s="13"/>
      <c r="Z63" s="13"/>
      <c r="AA63" s="13"/>
    </row>
    <row r="64" spans="1:27" ht="12.75" customHeight="1" x14ac:dyDescent="0.2">
      <c r="A64" s="13"/>
      <c r="B64" s="13"/>
      <c r="C64" s="18"/>
      <c r="D64" s="18"/>
      <c r="E64" s="13"/>
      <c r="F64" s="13"/>
      <c r="G64" s="13"/>
      <c r="H64" s="13"/>
      <c r="I64" s="13"/>
      <c r="J64" s="13"/>
      <c r="K64" s="13"/>
      <c r="L64" s="13"/>
      <c r="M64" s="13"/>
      <c r="N64" s="13"/>
      <c r="O64" s="13"/>
      <c r="P64" s="13"/>
      <c r="Q64" s="13"/>
      <c r="R64" s="13"/>
      <c r="S64" s="13"/>
      <c r="T64" s="13"/>
      <c r="U64" s="13"/>
      <c r="V64" s="13"/>
      <c r="W64" s="13"/>
      <c r="X64" s="13"/>
      <c r="Y64" s="13"/>
      <c r="Z64" s="13"/>
      <c r="AA64" s="13"/>
    </row>
    <row r="65" spans="1:27" ht="12.75" customHeight="1" x14ac:dyDescent="0.2">
      <c r="A65" s="13"/>
      <c r="B65" s="13" t="s">
        <v>146</v>
      </c>
      <c r="C65" s="18"/>
      <c r="D65" s="18"/>
      <c r="E65" s="63">
        <f t="shared" ref="E65:H65" si="20">ROUND(E40,0)+ROUND(E62,0)</f>
        <v>0</v>
      </c>
      <c r="F65" s="63">
        <f t="shared" si="20"/>
        <v>0</v>
      </c>
      <c r="G65" s="63">
        <f t="shared" si="20"/>
        <v>0</v>
      </c>
      <c r="H65" s="63">
        <f t="shared" si="20"/>
        <v>0</v>
      </c>
      <c r="I65" s="13"/>
      <c r="J65" s="13"/>
      <c r="K65" s="13"/>
      <c r="L65" s="13"/>
      <c r="M65" s="13"/>
      <c r="N65" s="13"/>
      <c r="O65" s="13"/>
      <c r="P65" s="13"/>
      <c r="Q65" s="13"/>
      <c r="R65" s="13"/>
      <c r="S65" s="13"/>
      <c r="T65" s="13"/>
      <c r="U65" s="13"/>
      <c r="V65" s="13"/>
      <c r="W65" s="13"/>
      <c r="X65" s="13"/>
      <c r="Y65" s="13"/>
      <c r="Z65" s="13"/>
      <c r="AA65" s="13"/>
    </row>
    <row r="66" spans="1:27" ht="12.75" customHeight="1" x14ac:dyDescent="0.2">
      <c r="A66" s="13"/>
      <c r="B66" s="13" t="s">
        <v>147</v>
      </c>
      <c r="C66" s="18"/>
      <c r="D66" s="18"/>
      <c r="E66" s="64" t="str">
        <f t="shared" ref="E66:H66" si="21">IF(E65=0,"ok","Error")</f>
        <v>ok</v>
      </c>
      <c r="F66" s="64" t="str">
        <f t="shared" si="21"/>
        <v>ok</v>
      </c>
      <c r="G66" s="64" t="str">
        <f t="shared" si="21"/>
        <v>ok</v>
      </c>
      <c r="H66" s="64" t="str">
        <f t="shared" si="21"/>
        <v>ok</v>
      </c>
      <c r="I66" s="13"/>
      <c r="J66" s="13"/>
      <c r="K66" s="13"/>
      <c r="L66" s="13"/>
      <c r="M66" s="13"/>
      <c r="N66" s="13"/>
      <c r="O66" s="13"/>
      <c r="P66" s="13"/>
      <c r="Q66" s="13"/>
      <c r="R66" s="13"/>
      <c r="S66" s="13"/>
      <c r="T66" s="13"/>
      <c r="U66" s="13"/>
      <c r="V66" s="13"/>
      <c r="W66" s="13"/>
      <c r="X66" s="13"/>
      <c r="Y66" s="13"/>
      <c r="Z66" s="13"/>
      <c r="AA66" s="13"/>
    </row>
    <row r="67" spans="1:27" ht="12.75" customHeight="1" x14ac:dyDescent="0.2">
      <c r="A67" s="13"/>
      <c r="B67" s="13"/>
      <c r="C67" s="18"/>
      <c r="D67" s="18"/>
      <c r="E67" s="65" t="str">
        <f>IF(COUNTIF(E66:H66,"Error")&gt;0,"Please check input again","")</f>
        <v/>
      </c>
      <c r="F67" s="65" t="str">
        <f t="shared" ref="F67:H67" si="22">IF(F66="Error","check input","")</f>
        <v/>
      </c>
      <c r="G67" s="65" t="str">
        <f t="shared" si="22"/>
        <v/>
      </c>
      <c r="H67" s="65" t="str">
        <f t="shared" si="22"/>
        <v/>
      </c>
      <c r="I67" s="13"/>
      <c r="J67" s="13"/>
      <c r="K67" s="13"/>
      <c r="L67" s="13"/>
      <c r="M67" s="13"/>
      <c r="N67" s="13"/>
      <c r="O67" s="13"/>
      <c r="P67" s="13"/>
      <c r="Q67" s="13"/>
      <c r="R67" s="13"/>
      <c r="S67" s="13"/>
      <c r="T67" s="13"/>
      <c r="U67" s="13"/>
      <c r="V67" s="13"/>
      <c r="W67" s="13"/>
      <c r="X67" s="13"/>
      <c r="Y67" s="13"/>
      <c r="Z67" s="13"/>
      <c r="AA67" s="13"/>
    </row>
    <row r="68" spans="1:27" ht="12.75" customHeight="1" x14ac:dyDescent="0.2">
      <c r="A68" s="13"/>
      <c r="B68" s="13"/>
      <c r="C68" s="18"/>
      <c r="D68" s="18"/>
      <c r="E68" s="13"/>
      <c r="F68" s="13"/>
      <c r="G68" s="13"/>
      <c r="H68" s="13"/>
      <c r="I68" s="13"/>
      <c r="J68" s="13"/>
      <c r="K68" s="13"/>
      <c r="L68" s="13"/>
      <c r="M68" s="13"/>
      <c r="N68" s="13"/>
      <c r="O68" s="13"/>
      <c r="P68" s="13"/>
      <c r="Q68" s="13"/>
      <c r="R68" s="13"/>
      <c r="S68" s="13"/>
      <c r="T68" s="13"/>
      <c r="U68" s="13"/>
      <c r="V68" s="13"/>
      <c r="W68" s="13"/>
      <c r="X68" s="13"/>
      <c r="Y68" s="13"/>
      <c r="Z68" s="13"/>
      <c r="AA68" s="13"/>
    </row>
    <row r="69" spans="1:27" ht="12" customHeight="1" x14ac:dyDescent="0.2">
      <c r="A69" s="189" t="s">
        <v>24</v>
      </c>
      <c r="B69" s="28"/>
      <c r="C69" s="28"/>
      <c r="D69" s="28"/>
      <c r="E69" s="30"/>
      <c r="F69" s="31"/>
      <c r="G69" s="31"/>
      <c r="H69" s="31"/>
      <c r="I69" s="31"/>
      <c r="J69" s="31"/>
      <c r="K69" s="31"/>
      <c r="L69" s="31"/>
      <c r="M69" s="31"/>
      <c r="N69" s="31"/>
      <c r="O69" s="31"/>
      <c r="P69" s="31"/>
      <c r="Q69" s="31"/>
      <c r="R69" s="31"/>
      <c r="S69" s="31"/>
      <c r="T69" s="31"/>
      <c r="U69" s="31"/>
      <c r="V69" s="31"/>
      <c r="W69" s="31"/>
      <c r="X69" s="31"/>
      <c r="Y69" s="31"/>
      <c r="Z69" s="31"/>
      <c r="AA69" s="31"/>
    </row>
    <row r="70" spans="1:27" ht="12.75" customHeight="1" x14ac:dyDescent="0.2">
      <c r="A70" s="13"/>
      <c r="B70" s="13"/>
      <c r="C70" s="18"/>
      <c r="D70" s="18"/>
      <c r="E70" s="13"/>
      <c r="F70" s="13"/>
      <c r="G70" s="13"/>
      <c r="H70" s="13"/>
      <c r="I70" s="13"/>
      <c r="J70" s="13"/>
      <c r="K70" s="13"/>
      <c r="L70" s="13"/>
      <c r="M70" s="13"/>
      <c r="N70" s="13"/>
      <c r="O70" s="13"/>
      <c r="P70" s="13"/>
      <c r="Q70" s="13"/>
      <c r="R70" s="13"/>
      <c r="S70" s="13"/>
      <c r="T70" s="13"/>
      <c r="U70" s="13"/>
      <c r="V70" s="13"/>
      <c r="W70" s="13"/>
      <c r="X70" s="13"/>
      <c r="Y70" s="13"/>
      <c r="Z70" s="13"/>
      <c r="AA70" s="13"/>
    </row>
    <row r="71" spans="1:27" ht="12.75" customHeight="1" x14ac:dyDescent="0.2">
      <c r="A71" s="13"/>
      <c r="B71" s="13"/>
      <c r="C71" s="18"/>
      <c r="D71" s="18"/>
      <c r="E71" s="13"/>
      <c r="F71" s="13"/>
      <c r="G71" s="13"/>
      <c r="H71" s="13"/>
      <c r="I71" s="13"/>
      <c r="J71" s="13"/>
      <c r="K71" s="13"/>
      <c r="L71" s="13"/>
      <c r="M71" s="13"/>
      <c r="N71" s="13"/>
      <c r="O71" s="13"/>
      <c r="P71" s="13"/>
      <c r="Q71" s="13"/>
      <c r="R71" s="13"/>
      <c r="S71" s="13"/>
      <c r="T71" s="13"/>
      <c r="U71" s="13"/>
      <c r="V71" s="13"/>
      <c r="W71" s="13"/>
      <c r="X71" s="13"/>
      <c r="Y71" s="13"/>
      <c r="Z71" s="13"/>
      <c r="AA71" s="13"/>
    </row>
    <row r="72" spans="1:27" ht="12.75" customHeight="1" x14ac:dyDescent="0.2">
      <c r="A72" s="13"/>
      <c r="B72" s="13"/>
      <c r="C72" s="18"/>
      <c r="D72" s="18"/>
      <c r="E72" s="13"/>
      <c r="F72" s="13"/>
      <c r="G72" s="13"/>
      <c r="H72" s="13"/>
      <c r="I72" s="13"/>
      <c r="J72" s="13"/>
      <c r="K72" s="13"/>
      <c r="L72" s="13"/>
      <c r="M72" s="13"/>
      <c r="N72" s="13"/>
      <c r="O72" s="13"/>
      <c r="P72" s="13"/>
      <c r="Q72" s="13"/>
      <c r="R72" s="13"/>
      <c r="S72" s="13"/>
      <c r="T72" s="13"/>
      <c r="U72" s="13"/>
      <c r="V72" s="13"/>
      <c r="W72" s="13"/>
      <c r="X72" s="13"/>
      <c r="Y72" s="13"/>
      <c r="Z72" s="13"/>
      <c r="AA72" s="13"/>
    </row>
    <row r="73" spans="1:27" ht="12.75" customHeight="1" x14ac:dyDescent="0.2">
      <c r="A73" s="13"/>
      <c r="B73" s="13"/>
      <c r="C73" s="18"/>
      <c r="D73" s="18"/>
      <c r="E73" s="13"/>
      <c r="F73" s="13"/>
      <c r="G73" s="13"/>
      <c r="H73" s="13"/>
      <c r="I73" s="13"/>
      <c r="J73" s="13"/>
      <c r="K73" s="13"/>
      <c r="L73" s="13"/>
      <c r="M73" s="13"/>
      <c r="N73" s="13"/>
      <c r="O73" s="13"/>
      <c r="P73" s="13"/>
      <c r="Q73" s="13"/>
      <c r="R73" s="13"/>
      <c r="S73" s="13"/>
      <c r="T73" s="13"/>
      <c r="U73" s="13"/>
      <c r="V73" s="13"/>
      <c r="W73" s="13"/>
      <c r="X73" s="13"/>
      <c r="Y73" s="13"/>
      <c r="Z73" s="13"/>
      <c r="AA73" s="13"/>
    </row>
    <row r="74" spans="1:27" ht="12.75" customHeight="1" x14ac:dyDescent="0.2">
      <c r="A74" s="13"/>
      <c r="B74" s="13"/>
      <c r="C74" s="18"/>
      <c r="D74" s="18"/>
      <c r="E74" s="13"/>
      <c r="F74" s="13"/>
      <c r="G74" s="13"/>
      <c r="H74" s="13"/>
      <c r="I74" s="13"/>
      <c r="J74" s="13"/>
      <c r="K74" s="13"/>
      <c r="L74" s="13"/>
      <c r="M74" s="13"/>
      <c r="N74" s="13"/>
      <c r="O74" s="13"/>
      <c r="P74" s="13"/>
      <c r="Q74" s="13"/>
      <c r="R74" s="13"/>
      <c r="S74" s="13"/>
      <c r="T74" s="13"/>
      <c r="U74" s="13"/>
      <c r="V74" s="13"/>
      <c r="W74" s="13"/>
      <c r="X74" s="13"/>
      <c r="Y74" s="13"/>
      <c r="Z74" s="13"/>
      <c r="AA74" s="13"/>
    </row>
    <row r="75" spans="1:27" ht="12.75" customHeight="1" x14ac:dyDescent="0.2">
      <c r="A75" s="13"/>
      <c r="B75" s="13"/>
      <c r="C75" s="18"/>
      <c r="D75" s="18"/>
      <c r="E75" s="13"/>
      <c r="F75" s="13"/>
      <c r="G75" s="13"/>
      <c r="H75" s="13"/>
      <c r="I75" s="13"/>
      <c r="J75" s="13"/>
      <c r="K75" s="13"/>
      <c r="L75" s="13"/>
      <c r="M75" s="13"/>
      <c r="N75" s="13"/>
      <c r="O75" s="13"/>
      <c r="P75" s="13"/>
      <c r="Q75" s="13"/>
      <c r="R75" s="13"/>
      <c r="S75" s="13"/>
      <c r="T75" s="13"/>
      <c r="U75" s="13"/>
      <c r="V75" s="13"/>
      <c r="W75" s="13"/>
      <c r="X75" s="13"/>
      <c r="Y75" s="13"/>
      <c r="Z75" s="13"/>
      <c r="AA75" s="13"/>
    </row>
    <row r="76" spans="1:27" ht="12.75" customHeight="1" x14ac:dyDescent="0.2">
      <c r="A76" s="13"/>
      <c r="B76" s="13"/>
      <c r="C76" s="18"/>
      <c r="D76" s="18"/>
      <c r="E76" s="13"/>
      <c r="F76" s="13"/>
      <c r="G76" s="13"/>
      <c r="H76" s="13"/>
      <c r="I76" s="13"/>
      <c r="J76" s="13"/>
      <c r="K76" s="13"/>
      <c r="L76" s="13"/>
      <c r="M76" s="13"/>
      <c r="N76" s="13"/>
      <c r="O76" s="13"/>
      <c r="P76" s="13"/>
      <c r="Q76" s="13"/>
      <c r="R76" s="13"/>
      <c r="S76" s="13"/>
      <c r="T76" s="13"/>
      <c r="U76" s="13"/>
      <c r="V76" s="13"/>
      <c r="W76" s="13"/>
      <c r="X76" s="13"/>
      <c r="Y76" s="13"/>
      <c r="Z76" s="13"/>
      <c r="AA76" s="13"/>
    </row>
    <row r="77" spans="1:27" ht="12.75" customHeight="1" x14ac:dyDescent="0.2">
      <c r="A77" s="13"/>
      <c r="B77" s="13"/>
      <c r="C77" s="18"/>
      <c r="D77" s="18"/>
      <c r="E77" s="13"/>
      <c r="F77" s="13"/>
      <c r="G77" s="13"/>
      <c r="H77" s="13"/>
      <c r="I77" s="13"/>
      <c r="J77" s="13"/>
      <c r="K77" s="13"/>
      <c r="L77" s="13"/>
      <c r="M77" s="13"/>
      <c r="N77" s="13"/>
      <c r="O77" s="13"/>
      <c r="P77" s="13"/>
      <c r="Q77" s="13"/>
      <c r="R77" s="13"/>
      <c r="S77" s="13"/>
      <c r="T77" s="13"/>
      <c r="U77" s="13"/>
      <c r="V77" s="13"/>
      <c r="W77" s="13"/>
      <c r="X77" s="13"/>
      <c r="Y77" s="13"/>
      <c r="Z77" s="13"/>
      <c r="AA77" s="13"/>
    </row>
    <row r="78" spans="1:27" ht="12.75" customHeight="1" x14ac:dyDescent="0.2">
      <c r="A78" s="13"/>
      <c r="B78" s="13"/>
      <c r="C78" s="18"/>
      <c r="D78" s="18"/>
      <c r="E78" s="13"/>
      <c r="F78" s="13"/>
      <c r="G78" s="13"/>
      <c r="H78" s="13"/>
      <c r="I78" s="13"/>
      <c r="J78" s="13"/>
      <c r="K78" s="13"/>
      <c r="L78" s="13"/>
      <c r="M78" s="13"/>
      <c r="N78" s="13"/>
      <c r="O78" s="13"/>
      <c r="P78" s="13"/>
      <c r="Q78" s="13"/>
      <c r="R78" s="13"/>
      <c r="S78" s="13"/>
      <c r="T78" s="13"/>
      <c r="U78" s="13"/>
      <c r="V78" s="13"/>
      <c r="W78" s="13"/>
      <c r="X78" s="13"/>
      <c r="Y78" s="13"/>
      <c r="Z78" s="13"/>
      <c r="AA78" s="13"/>
    </row>
    <row r="79" spans="1:27" ht="12.75" customHeight="1" x14ac:dyDescent="0.2">
      <c r="A79" s="13"/>
      <c r="B79" s="13"/>
      <c r="C79" s="18"/>
      <c r="D79" s="18"/>
      <c r="E79" s="13"/>
      <c r="F79" s="13"/>
      <c r="G79" s="13"/>
      <c r="H79" s="13"/>
      <c r="I79" s="13"/>
      <c r="J79" s="13"/>
      <c r="K79" s="13"/>
      <c r="L79" s="13"/>
      <c r="M79" s="13"/>
      <c r="N79" s="13"/>
      <c r="O79" s="13"/>
      <c r="P79" s="13"/>
      <c r="Q79" s="13"/>
      <c r="R79" s="13"/>
      <c r="S79" s="13"/>
      <c r="T79" s="13"/>
      <c r="U79" s="13"/>
      <c r="V79" s="13"/>
      <c r="W79" s="13"/>
      <c r="X79" s="13"/>
      <c r="Y79" s="13"/>
      <c r="Z79" s="13"/>
      <c r="AA79" s="13"/>
    </row>
    <row r="80" spans="1:27" ht="12.75" customHeight="1" x14ac:dyDescent="0.2">
      <c r="A80" s="13"/>
      <c r="B80" s="13"/>
      <c r="C80" s="18"/>
      <c r="D80" s="18"/>
      <c r="E80" s="13"/>
      <c r="F80" s="13"/>
      <c r="G80" s="13"/>
      <c r="H80" s="13"/>
      <c r="I80" s="13"/>
      <c r="J80" s="13"/>
      <c r="K80" s="13"/>
      <c r="L80" s="13"/>
      <c r="M80" s="13"/>
      <c r="N80" s="13"/>
      <c r="O80" s="13"/>
      <c r="P80" s="13"/>
      <c r="Q80" s="13"/>
      <c r="R80" s="13"/>
      <c r="S80" s="13"/>
      <c r="T80" s="13"/>
      <c r="U80" s="13"/>
      <c r="V80" s="13"/>
      <c r="W80" s="13"/>
      <c r="X80" s="13"/>
      <c r="Y80" s="13"/>
      <c r="Z80" s="13"/>
      <c r="AA80" s="13"/>
    </row>
    <row r="81" spans="1:27" ht="12.75" customHeight="1" x14ac:dyDescent="0.2">
      <c r="A81" s="13"/>
      <c r="B81" s="13"/>
      <c r="C81" s="18"/>
      <c r="D81" s="18"/>
      <c r="E81" s="13"/>
      <c r="F81" s="13"/>
      <c r="G81" s="13"/>
      <c r="H81" s="13"/>
      <c r="I81" s="13"/>
      <c r="J81" s="13"/>
      <c r="K81" s="13"/>
      <c r="L81" s="13"/>
      <c r="M81" s="13"/>
      <c r="N81" s="13"/>
      <c r="O81" s="13"/>
      <c r="P81" s="13"/>
      <c r="Q81" s="13"/>
      <c r="R81" s="13"/>
      <c r="S81" s="13"/>
      <c r="T81" s="13"/>
      <c r="U81" s="13"/>
      <c r="V81" s="13"/>
      <c r="W81" s="13"/>
      <c r="X81" s="13"/>
      <c r="Y81" s="13"/>
      <c r="Z81" s="13"/>
      <c r="AA81" s="13"/>
    </row>
    <row r="82" spans="1:27" ht="12.75" customHeight="1" x14ac:dyDescent="0.2">
      <c r="A82" s="13"/>
      <c r="B82" s="13"/>
      <c r="C82" s="18"/>
      <c r="D82" s="18"/>
      <c r="E82" s="13"/>
      <c r="F82" s="13"/>
      <c r="G82" s="13"/>
      <c r="H82" s="13"/>
      <c r="I82" s="13"/>
      <c r="J82" s="13"/>
      <c r="K82" s="13"/>
      <c r="L82" s="13"/>
      <c r="M82" s="13"/>
      <c r="N82" s="13"/>
      <c r="O82" s="13"/>
      <c r="P82" s="13"/>
      <c r="Q82" s="13"/>
      <c r="R82" s="13"/>
      <c r="S82" s="13"/>
      <c r="T82" s="13"/>
      <c r="U82" s="13"/>
      <c r="V82" s="13"/>
      <c r="W82" s="13"/>
      <c r="X82" s="13"/>
      <c r="Y82" s="13"/>
      <c r="Z82" s="13"/>
      <c r="AA82" s="13"/>
    </row>
    <row r="83" spans="1:27" ht="12.75" customHeight="1" x14ac:dyDescent="0.2">
      <c r="A83" s="13"/>
      <c r="B83" s="13"/>
      <c r="C83" s="18"/>
      <c r="D83" s="18"/>
      <c r="E83" s="13"/>
      <c r="F83" s="13"/>
      <c r="G83" s="13"/>
      <c r="H83" s="13"/>
      <c r="I83" s="13"/>
      <c r="J83" s="13"/>
      <c r="K83" s="13"/>
      <c r="L83" s="13"/>
      <c r="M83" s="13"/>
      <c r="N83" s="13"/>
      <c r="O83" s="13"/>
      <c r="P83" s="13"/>
      <c r="Q83" s="13"/>
      <c r="R83" s="13"/>
      <c r="S83" s="13"/>
      <c r="T83" s="13"/>
      <c r="U83" s="13"/>
      <c r="V83" s="13"/>
      <c r="W83" s="13"/>
      <c r="X83" s="13"/>
      <c r="Y83" s="13"/>
      <c r="Z83" s="13"/>
      <c r="AA83" s="13"/>
    </row>
    <row r="84" spans="1:27" ht="12.75" customHeight="1" x14ac:dyDescent="0.2">
      <c r="A84" s="13"/>
      <c r="B84" s="13"/>
      <c r="C84" s="18"/>
      <c r="D84" s="18"/>
      <c r="E84" s="13"/>
      <c r="F84" s="13"/>
      <c r="G84" s="13"/>
      <c r="H84" s="13"/>
      <c r="I84" s="13"/>
      <c r="J84" s="13"/>
      <c r="K84" s="13"/>
      <c r="L84" s="13"/>
      <c r="M84" s="13"/>
      <c r="N84" s="13"/>
      <c r="O84" s="13"/>
      <c r="P84" s="13"/>
      <c r="Q84" s="13"/>
      <c r="R84" s="13"/>
      <c r="S84" s="13"/>
      <c r="T84" s="13"/>
      <c r="U84" s="13"/>
      <c r="V84" s="13"/>
      <c r="W84" s="13"/>
      <c r="X84" s="13"/>
      <c r="Y84" s="13"/>
      <c r="Z84" s="13"/>
      <c r="AA84" s="13"/>
    </row>
    <row r="85" spans="1:27" ht="12.75" customHeight="1" x14ac:dyDescent="0.2">
      <c r="A85" s="13"/>
      <c r="B85" s="13"/>
      <c r="C85" s="18"/>
      <c r="D85" s="18"/>
      <c r="E85" s="13"/>
      <c r="F85" s="13"/>
      <c r="G85" s="13"/>
      <c r="H85" s="13"/>
      <c r="I85" s="13"/>
      <c r="J85" s="13"/>
      <c r="K85" s="13"/>
      <c r="L85" s="13"/>
      <c r="M85" s="13"/>
      <c r="N85" s="13"/>
      <c r="O85" s="13"/>
      <c r="P85" s="13"/>
      <c r="Q85" s="13"/>
      <c r="R85" s="13"/>
      <c r="S85" s="13"/>
      <c r="T85" s="13"/>
      <c r="U85" s="13"/>
      <c r="V85" s="13"/>
      <c r="W85" s="13"/>
      <c r="X85" s="13"/>
      <c r="Y85" s="13"/>
      <c r="Z85" s="13"/>
      <c r="AA85" s="13"/>
    </row>
    <row r="86" spans="1:27" ht="12.75" customHeight="1" x14ac:dyDescent="0.2">
      <c r="A86" s="13"/>
      <c r="B86" s="13"/>
      <c r="C86" s="18"/>
      <c r="D86" s="18"/>
      <c r="E86" s="13"/>
      <c r="F86" s="13"/>
      <c r="G86" s="13"/>
      <c r="H86" s="13"/>
      <c r="I86" s="13"/>
      <c r="J86" s="13"/>
      <c r="K86" s="13"/>
      <c r="L86" s="13"/>
      <c r="M86" s="13"/>
      <c r="N86" s="13"/>
      <c r="O86" s="13"/>
      <c r="P86" s="13"/>
      <c r="Q86" s="13"/>
      <c r="R86" s="13"/>
      <c r="S86" s="13"/>
      <c r="T86" s="13"/>
      <c r="U86" s="13"/>
      <c r="V86" s="13"/>
      <c r="W86" s="13"/>
      <c r="X86" s="13"/>
      <c r="Y86" s="13"/>
      <c r="Z86" s="13"/>
      <c r="AA86" s="13"/>
    </row>
    <row r="87" spans="1:27" ht="12.75" customHeight="1" x14ac:dyDescent="0.2">
      <c r="A87" s="13"/>
      <c r="B87" s="13"/>
      <c r="C87" s="18"/>
      <c r="D87" s="18"/>
      <c r="E87" s="13"/>
      <c r="F87" s="13"/>
      <c r="G87" s="13"/>
      <c r="H87" s="13"/>
      <c r="I87" s="13"/>
      <c r="J87" s="13"/>
      <c r="K87" s="13"/>
      <c r="L87" s="13"/>
      <c r="M87" s="13"/>
      <c r="N87" s="13"/>
      <c r="O87" s="13"/>
      <c r="P87" s="13"/>
      <c r="Q87" s="13"/>
      <c r="R87" s="13"/>
      <c r="S87" s="13"/>
      <c r="T87" s="13"/>
      <c r="U87" s="13"/>
      <c r="V87" s="13"/>
      <c r="W87" s="13"/>
      <c r="X87" s="13"/>
      <c r="Y87" s="13"/>
      <c r="Z87" s="13"/>
      <c r="AA87" s="13"/>
    </row>
    <row r="88" spans="1:27" ht="12.75" customHeight="1" x14ac:dyDescent="0.2">
      <c r="A88" s="13"/>
      <c r="B88" s="13"/>
      <c r="C88" s="18"/>
      <c r="D88" s="18"/>
      <c r="E88" s="13"/>
      <c r="F88" s="13"/>
      <c r="G88" s="13"/>
      <c r="H88" s="13"/>
      <c r="I88" s="13"/>
      <c r="J88" s="13"/>
      <c r="K88" s="13"/>
      <c r="L88" s="13"/>
      <c r="M88" s="13"/>
      <c r="N88" s="13"/>
      <c r="O88" s="13"/>
      <c r="P88" s="13"/>
      <c r="Q88" s="13"/>
      <c r="R88" s="13"/>
      <c r="S88" s="13"/>
      <c r="T88" s="13"/>
      <c r="U88" s="13"/>
      <c r="V88" s="13"/>
      <c r="W88" s="13"/>
      <c r="X88" s="13"/>
      <c r="Y88" s="13"/>
      <c r="Z88" s="13"/>
      <c r="AA88" s="13"/>
    </row>
    <row r="89" spans="1:27" ht="12.75" customHeight="1" x14ac:dyDescent="0.2">
      <c r="A89" s="13"/>
      <c r="B89" s="13"/>
      <c r="C89" s="18"/>
      <c r="D89" s="18"/>
      <c r="E89" s="13"/>
      <c r="F89" s="13"/>
      <c r="G89" s="13"/>
      <c r="H89" s="13"/>
      <c r="I89" s="13"/>
      <c r="J89" s="13"/>
      <c r="K89" s="13"/>
      <c r="L89" s="13"/>
      <c r="M89" s="13"/>
      <c r="N89" s="13"/>
      <c r="O89" s="13"/>
      <c r="P89" s="13"/>
      <c r="Q89" s="13"/>
      <c r="R89" s="13"/>
      <c r="S89" s="13"/>
      <c r="T89" s="13"/>
      <c r="U89" s="13"/>
      <c r="V89" s="13"/>
      <c r="W89" s="13"/>
      <c r="X89" s="13"/>
      <c r="Y89" s="13"/>
      <c r="Z89" s="13"/>
      <c r="AA89" s="13"/>
    </row>
    <row r="90" spans="1:27" ht="12.75" customHeight="1" x14ac:dyDescent="0.2">
      <c r="A90" s="13"/>
      <c r="B90" s="13"/>
      <c r="C90" s="18"/>
      <c r="D90" s="18"/>
      <c r="E90" s="13"/>
      <c r="F90" s="13"/>
      <c r="G90" s="13"/>
      <c r="H90" s="13"/>
      <c r="I90" s="13"/>
      <c r="J90" s="13"/>
      <c r="K90" s="13"/>
      <c r="L90" s="13"/>
      <c r="M90" s="13"/>
      <c r="N90" s="13"/>
      <c r="O90" s="13"/>
      <c r="P90" s="13"/>
      <c r="Q90" s="13"/>
      <c r="R90" s="13"/>
      <c r="S90" s="13"/>
      <c r="T90" s="13"/>
      <c r="U90" s="13"/>
      <c r="V90" s="13"/>
      <c r="W90" s="13"/>
      <c r="X90" s="13"/>
      <c r="Y90" s="13"/>
      <c r="Z90" s="13"/>
      <c r="AA90" s="13"/>
    </row>
    <row r="91" spans="1:27" ht="12.75" customHeight="1" x14ac:dyDescent="0.2">
      <c r="A91" s="13"/>
      <c r="B91" s="13"/>
      <c r="C91" s="18"/>
      <c r="D91" s="18"/>
      <c r="E91" s="13"/>
      <c r="F91" s="13"/>
      <c r="G91" s="13"/>
      <c r="H91" s="13"/>
      <c r="I91" s="13"/>
      <c r="J91" s="13"/>
      <c r="K91" s="13"/>
      <c r="L91" s="13"/>
      <c r="M91" s="13"/>
      <c r="N91" s="13"/>
      <c r="O91" s="13"/>
      <c r="P91" s="13"/>
      <c r="Q91" s="13"/>
      <c r="R91" s="13"/>
      <c r="S91" s="13"/>
      <c r="T91" s="13"/>
      <c r="U91" s="13"/>
      <c r="V91" s="13"/>
      <c r="W91" s="13"/>
      <c r="X91" s="13"/>
      <c r="Y91" s="13"/>
      <c r="Z91" s="13"/>
      <c r="AA91" s="13"/>
    </row>
    <row r="92" spans="1:27" ht="12.75" customHeight="1" x14ac:dyDescent="0.2">
      <c r="A92" s="13"/>
      <c r="B92" s="13"/>
      <c r="C92" s="18"/>
      <c r="D92" s="18"/>
      <c r="E92" s="13"/>
      <c r="F92" s="13"/>
      <c r="G92" s="13"/>
      <c r="H92" s="13"/>
      <c r="I92" s="13"/>
      <c r="J92" s="13"/>
      <c r="K92" s="13"/>
      <c r="L92" s="13"/>
      <c r="M92" s="13"/>
      <c r="N92" s="13"/>
      <c r="O92" s="13"/>
      <c r="P92" s="13"/>
      <c r="Q92" s="13"/>
      <c r="R92" s="13"/>
      <c r="S92" s="13"/>
      <c r="T92" s="13"/>
      <c r="U92" s="13"/>
      <c r="V92" s="13"/>
      <c r="W92" s="13"/>
      <c r="X92" s="13"/>
      <c r="Y92" s="13"/>
      <c r="Z92" s="13"/>
      <c r="AA92" s="13"/>
    </row>
    <row r="93" spans="1:27" ht="12.75" customHeight="1" x14ac:dyDescent="0.2">
      <c r="A93" s="13"/>
      <c r="B93" s="13"/>
      <c r="C93" s="18"/>
      <c r="D93" s="18"/>
      <c r="E93" s="13"/>
      <c r="F93" s="13"/>
      <c r="G93" s="13"/>
      <c r="H93" s="13"/>
      <c r="I93" s="13"/>
      <c r="J93" s="13"/>
      <c r="K93" s="13"/>
      <c r="L93" s="13"/>
      <c r="M93" s="13"/>
      <c r="N93" s="13"/>
      <c r="O93" s="13"/>
      <c r="P93" s="13"/>
      <c r="Q93" s="13"/>
      <c r="R93" s="13"/>
      <c r="S93" s="13"/>
      <c r="T93" s="13"/>
      <c r="U93" s="13"/>
      <c r="V93" s="13"/>
      <c r="W93" s="13"/>
      <c r="X93" s="13"/>
      <c r="Y93" s="13"/>
      <c r="Z93" s="13"/>
      <c r="AA93" s="13"/>
    </row>
    <row r="94" spans="1:27" ht="12.75" customHeight="1" x14ac:dyDescent="0.2">
      <c r="A94" s="13"/>
      <c r="B94" s="13"/>
      <c r="C94" s="18"/>
      <c r="D94" s="18"/>
      <c r="E94" s="13"/>
      <c r="F94" s="13"/>
      <c r="G94" s="13"/>
      <c r="H94" s="13"/>
      <c r="I94" s="13"/>
      <c r="J94" s="13"/>
      <c r="K94" s="13"/>
      <c r="L94" s="13"/>
      <c r="M94" s="13"/>
      <c r="N94" s="13"/>
      <c r="O94" s="13"/>
      <c r="P94" s="13"/>
      <c r="Q94" s="13"/>
      <c r="R94" s="13"/>
      <c r="S94" s="13"/>
      <c r="T94" s="13"/>
      <c r="U94" s="13"/>
      <c r="V94" s="13"/>
      <c r="W94" s="13"/>
      <c r="X94" s="13"/>
      <c r="Y94" s="13"/>
      <c r="Z94" s="13"/>
      <c r="AA94" s="13"/>
    </row>
    <row r="95" spans="1:27" ht="12.75" customHeight="1" x14ac:dyDescent="0.2">
      <c r="A95" s="13"/>
      <c r="B95" s="13"/>
      <c r="C95" s="18"/>
      <c r="D95" s="18"/>
      <c r="E95" s="13"/>
      <c r="F95" s="13"/>
      <c r="G95" s="13"/>
      <c r="H95" s="13"/>
      <c r="I95" s="13"/>
      <c r="J95" s="13"/>
      <c r="K95" s="13"/>
      <c r="L95" s="13"/>
      <c r="M95" s="13"/>
      <c r="N95" s="13"/>
      <c r="O95" s="13"/>
      <c r="P95" s="13"/>
      <c r="Q95" s="13"/>
      <c r="R95" s="13"/>
      <c r="S95" s="13"/>
      <c r="T95" s="13"/>
      <c r="U95" s="13"/>
      <c r="V95" s="13"/>
      <c r="W95" s="13"/>
      <c r="X95" s="13"/>
      <c r="Y95" s="13"/>
      <c r="Z95" s="13"/>
      <c r="AA95" s="13"/>
    </row>
    <row r="96" spans="1:27" ht="12.75" customHeight="1" x14ac:dyDescent="0.2">
      <c r="A96" s="13"/>
      <c r="B96" s="13"/>
      <c r="C96" s="18"/>
      <c r="D96" s="18"/>
      <c r="E96" s="13"/>
      <c r="F96" s="13"/>
      <c r="G96" s="13"/>
      <c r="H96" s="13"/>
      <c r="I96" s="13"/>
      <c r="J96" s="13"/>
      <c r="K96" s="13"/>
      <c r="L96" s="13"/>
      <c r="M96" s="13"/>
      <c r="N96" s="13"/>
      <c r="O96" s="13"/>
      <c r="P96" s="13"/>
      <c r="Q96" s="13"/>
      <c r="R96" s="13"/>
      <c r="S96" s="13"/>
      <c r="T96" s="13"/>
      <c r="U96" s="13"/>
      <c r="V96" s="13"/>
      <c r="W96" s="13"/>
      <c r="X96" s="13"/>
      <c r="Y96" s="13"/>
      <c r="Z96" s="13"/>
      <c r="AA96" s="13"/>
    </row>
    <row r="97" spans="1:27" ht="12.75" customHeight="1" x14ac:dyDescent="0.2">
      <c r="A97" s="13"/>
      <c r="B97" s="13"/>
      <c r="C97" s="18"/>
      <c r="D97" s="18"/>
      <c r="E97" s="13"/>
      <c r="F97" s="13"/>
      <c r="G97" s="13"/>
      <c r="H97" s="13"/>
      <c r="I97" s="13"/>
      <c r="J97" s="13"/>
      <c r="K97" s="13"/>
      <c r="L97" s="13"/>
      <c r="M97" s="13"/>
      <c r="N97" s="13"/>
      <c r="O97" s="13"/>
      <c r="P97" s="13"/>
      <c r="Q97" s="13"/>
      <c r="R97" s="13"/>
      <c r="S97" s="13"/>
      <c r="T97" s="13"/>
      <c r="U97" s="13"/>
      <c r="V97" s="13"/>
      <c r="W97" s="13"/>
      <c r="X97" s="13"/>
      <c r="Y97" s="13"/>
      <c r="Z97" s="13"/>
      <c r="AA97" s="13"/>
    </row>
    <row r="98" spans="1:27" ht="12.75" customHeight="1" x14ac:dyDescent="0.2">
      <c r="A98" s="13"/>
      <c r="B98" s="13"/>
      <c r="C98" s="18"/>
      <c r="D98" s="18"/>
      <c r="E98" s="13"/>
      <c r="F98" s="13"/>
      <c r="G98" s="13"/>
      <c r="H98" s="13"/>
      <c r="I98" s="13"/>
      <c r="J98" s="13"/>
      <c r="K98" s="13"/>
      <c r="L98" s="13"/>
      <c r="M98" s="13"/>
      <c r="N98" s="13"/>
      <c r="O98" s="13"/>
      <c r="P98" s="13"/>
      <c r="Q98" s="13"/>
      <c r="R98" s="13"/>
      <c r="S98" s="13"/>
      <c r="T98" s="13"/>
      <c r="U98" s="13"/>
      <c r="V98" s="13"/>
      <c r="W98" s="13"/>
      <c r="X98" s="13"/>
      <c r="Y98" s="13"/>
      <c r="Z98" s="13"/>
      <c r="AA98" s="13"/>
    </row>
    <row r="99" spans="1:27" ht="12.75" customHeight="1" x14ac:dyDescent="0.2">
      <c r="A99" s="13"/>
      <c r="B99" s="13"/>
      <c r="C99" s="18"/>
      <c r="D99" s="18"/>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2.75" customHeight="1" x14ac:dyDescent="0.2">
      <c r="A100" s="13"/>
      <c r="B100" s="13"/>
      <c r="C100" s="18"/>
      <c r="D100" s="18"/>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5.75" customHeight="1" x14ac:dyDescent="0.2"/>
    <row r="102" spans="1:27" ht="15.75" customHeight="1" x14ac:dyDescent="0.2"/>
    <row r="103" spans="1:27" ht="15.75" customHeight="1" x14ac:dyDescent="0.2"/>
    <row r="104" spans="1:27" ht="15.75" customHeight="1" x14ac:dyDescent="0.2"/>
    <row r="105" spans="1:27" ht="15.75" customHeight="1" x14ac:dyDescent="0.2"/>
    <row r="106" spans="1:27" ht="15.75" customHeight="1" x14ac:dyDescent="0.2"/>
    <row r="107" spans="1:27" ht="15.75" customHeight="1" x14ac:dyDescent="0.2"/>
    <row r="108" spans="1:27" ht="15.75" customHeight="1" x14ac:dyDescent="0.2"/>
    <row r="109" spans="1:27" ht="15.75" customHeight="1" x14ac:dyDescent="0.2"/>
    <row r="110" spans="1:27" ht="15.75" customHeight="1" x14ac:dyDescent="0.2"/>
    <row r="111" spans="1:27" ht="15.75" customHeight="1" x14ac:dyDescent="0.2"/>
    <row r="112" spans="1:2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YvYmAGPbZ4kDFMaMDeHkVRlLBaF3chHakd+0I4zWCSDXO5Q819PymFg4l7JbWRLLpbQthxNepM4cX4Pw+/lfhQ==" saltValue="XxNsgh2sc0bG4D3/cddPxQ==" spinCount="100000" sheet="1" objects="1" scenarios="1"/>
  <conditionalFormatting sqref="E12:H14">
    <cfRule type="expression" dxfId="171" priority="1">
      <formula>E12=""</formula>
    </cfRule>
  </conditionalFormatting>
  <conditionalFormatting sqref="E16:H18">
    <cfRule type="expression" dxfId="170" priority="2">
      <formula>E16=""</formula>
    </cfRule>
  </conditionalFormatting>
  <conditionalFormatting sqref="E20:H20">
    <cfRule type="expression" dxfId="169" priority="3">
      <formula>E20=""</formula>
    </cfRule>
  </conditionalFormatting>
  <conditionalFormatting sqref="E22:H22">
    <cfRule type="expression" dxfId="168" priority="4">
      <formula>E22=""</formula>
    </cfRule>
  </conditionalFormatting>
  <conditionalFormatting sqref="E25:H26">
    <cfRule type="expression" dxfId="167" priority="5">
      <formula>E25=""</formula>
    </cfRule>
  </conditionalFormatting>
  <conditionalFormatting sqref="E28:H32">
    <cfRule type="expression" dxfId="166" priority="6">
      <formula>E28=""</formula>
    </cfRule>
  </conditionalFormatting>
  <conditionalFormatting sqref="E34:H35">
    <cfRule type="expression" dxfId="165" priority="7">
      <formula>E34=""</formula>
    </cfRule>
  </conditionalFormatting>
  <conditionalFormatting sqref="E37:H37">
    <cfRule type="expression" dxfId="164" priority="8">
      <formula>E37=""</formula>
    </cfRule>
  </conditionalFormatting>
  <conditionalFormatting sqref="E41:H42">
    <cfRule type="expression" dxfId="163" priority="9">
      <formula>E41=""</formula>
    </cfRule>
  </conditionalFormatting>
  <conditionalFormatting sqref="E44:H44">
    <cfRule type="expression" dxfId="162" priority="10">
      <formula>E44=""</formula>
    </cfRule>
  </conditionalFormatting>
  <conditionalFormatting sqref="E46:H47">
    <cfRule type="expression" dxfId="161" priority="11">
      <formula>E46=""</formula>
    </cfRule>
  </conditionalFormatting>
  <conditionalFormatting sqref="E49:H49">
    <cfRule type="expression" dxfId="160" priority="12">
      <formula>E49=""</formula>
    </cfRule>
  </conditionalFormatting>
  <conditionalFormatting sqref="E52:H54">
    <cfRule type="expression" dxfId="159" priority="13">
      <formula>E52=""</formula>
    </cfRule>
  </conditionalFormatting>
  <conditionalFormatting sqref="E56:H60">
    <cfRule type="expression" dxfId="158" priority="14">
      <formula>E56=""</formula>
    </cfRule>
  </conditionalFormatting>
  <conditionalFormatting sqref="E66:H66">
    <cfRule type="cellIs" dxfId="157" priority="15" operator="equal">
      <formula>"Error"</formula>
    </cfRule>
  </conditionalFormatting>
  <pageMargins left="0.7" right="0.7" top="0.75" bottom="0.75" header="0" footer="0"/>
  <pageSetup paperSize="9" orientation="landscape"/>
  <colBreaks count="1" manualBreakCount="1">
    <brk id="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0"/>
  <sheetViews>
    <sheetView showGridLines="0" workbookViewId="0">
      <pane xSplit="2" ySplit="8" topLeftCell="C9" activePane="bottomRight" state="frozen"/>
      <selection pane="topRight" activeCell="C1" sqref="C1"/>
      <selection pane="bottomLeft" activeCell="A9" sqref="A9"/>
      <selection pane="bottomRight" activeCell="E10" sqref="E10"/>
    </sheetView>
  </sheetViews>
  <sheetFormatPr baseColWidth="10" defaultColWidth="12.625" defaultRowHeight="15" customHeight="1" outlineLevelCol="1" x14ac:dyDescent="0.2"/>
  <cols>
    <col min="1" max="1" width="3.625" customWidth="1"/>
    <col min="2" max="2" width="53" customWidth="1"/>
    <col min="3" max="4" width="7.625" hidden="1" customWidth="1"/>
    <col min="5" max="5" width="25.625" hidden="1" customWidth="1" outlineLevel="1"/>
    <col min="6" max="6" width="25.625" customWidth="1" collapsed="1"/>
    <col min="7" max="8" width="25.625" customWidth="1"/>
    <col min="9" max="27" width="8.625" customWidth="1"/>
  </cols>
  <sheetData>
    <row r="1" spans="1:27" ht="12" customHeight="1" x14ac:dyDescent="0.2">
      <c r="A1" s="1"/>
      <c r="B1" s="66"/>
      <c r="C1" s="66"/>
      <c r="D1" s="67"/>
      <c r="E1" s="68"/>
      <c r="F1" s="69"/>
      <c r="G1" s="69"/>
      <c r="H1" s="69"/>
      <c r="I1" s="1"/>
      <c r="J1" s="1"/>
      <c r="K1" s="1"/>
      <c r="L1" s="1"/>
      <c r="M1" s="1"/>
      <c r="N1" s="1"/>
      <c r="O1" s="1"/>
      <c r="P1" s="1"/>
      <c r="Q1" s="1"/>
      <c r="R1" s="1"/>
      <c r="S1" s="1"/>
      <c r="T1" s="1"/>
      <c r="U1" s="1"/>
      <c r="V1" s="1"/>
      <c r="W1" s="1"/>
      <c r="X1" s="1"/>
      <c r="Y1" s="1"/>
      <c r="Z1" s="1"/>
      <c r="AA1" s="1"/>
    </row>
    <row r="2" spans="1:27" ht="19.5" customHeight="1" x14ac:dyDescent="0.3">
      <c r="A2" s="13"/>
      <c r="B2" s="35" t="s">
        <v>148</v>
      </c>
      <c r="C2" s="35"/>
      <c r="D2" s="44"/>
      <c r="E2" s="70"/>
      <c r="F2" s="70"/>
      <c r="G2" s="70"/>
      <c r="H2" s="70"/>
      <c r="I2" s="71"/>
      <c r="J2" s="71"/>
      <c r="K2" s="71"/>
      <c r="L2" s="71"/>
      <c r="M2" s="71"/>
      <c r="N2" s="71"/>
      <c r="O2" s="71"/>
      <c r="P2" s="71"/>
      <c r="Q2" s="71"/>
      <c r="R2" s="71"/>
      <c r="S2" s="71"/>
      <c r="T2" s="71"/>
      <c r="U2" s="71"/>
      <c r="V2" s="71"/>
      <c r="W2" s="71"/>
      <c r="X2" s="71"/>
      <c r="Y2" s="71"/>
      <c r="Z2" s="71"/>
      <c r="AA2" s="71"/>
    </row>
    <row r="3" spans="1:27" ht="12.75" customHeight="1" x14ac:dyDescent="0.2">
      <c r="A3" s="13"/>
      <c r="B3" s="13" t="s">
        <v>149</v>
      </c>
      <c r="C3" s="13"/>
      <c r="D3" s="18"/>
      <c r="E3" s="64"/>
      <c r="F3" s="64"/>
      <c r="G3" s="64"/>
      <c r="H3" s="64"/>
      <c r="I3" s="13"/>
      <c r="J3" s="46"/>
      <c r="K3" s="13"/>
      <c r="L3" s="13"/>
      <c r="M3" s="13"/>
      <c r="N3" s="13"/>
      <c r="O3" s="13"/>
      <c r="P3" s="13"/>
      <c r="Q3" s="13"/>
      <c r="R3" s="46"/>
      <c r="S3" s="46"/>
      <c r="T3" s="46"/>
      <c r="U3" s="46"/>
      <c r="V3" s="46"/>
      <c r="W3" s="46"/>
      <c r="X3" s="46"/>
      <c r="Y3" s="46"/>
      <c r="Z3" s="46"/>
      <c r="AA3" s="46"/>
    </row>
    <row r="4" spans="1:27" ht="12.75" customHeight="1" x14ac:dyDescent="0.2">
      <c r="A4" s="13"/>
      <c r="B4" s="13" t="s">
        <v>150</v>
      </c>
      <c r="C4" s="13"/>
      <c r="D4" s="18"/>
      <c r="E4" s="64"/>
      <c r="F4" s="64"/>
      <c r="G4" s="64"/>
      <c r="H4" s="64"/>
      <c r="I4" s="13"/>
      <c r="J4" s="46"/>
      <c r="K4" s="13"/>
      <c r="L4" s="13"/>
      <c r="M4" s="13"/>
      <c r="N4" s="13"/>
      <c r="O4" s="13"/>
      <c r="P4" s="13"/>
      <c r="Q4" s="13"/>
      <c r="R4" s="46"/>
      <c r="S4" s="46"/>
      <c r="T4" s="46"/>
      <c r="U4" s="46"/>
      <c r="V4" s="46"/>
      <c r="W4" s="46"/>
      <c r="X4" s="46"/>
      <c r="Y4" s="46"/>
      <c r="Z4" s="46"/>
      <c r="AA4" s="46"/>
    </row>
    <row r="5" spans="1:27" ht="12.75" customHeight="1" x14ac:dyDescent="0.2">
      <c r="A5" s="13"/>
      <c r="B5" s="45" t="s">
        <v>68</v>
      </c>
      <c r="C5" s="13"/>
      <c r="D5" s="18"/>
      <c r="E5" s="64"/>
      <c r="F5" s="64"/>
      <c r="G5" s="64"/>
      <c r="H5" s="64"/>
      <c r="I5" s="13"/>
      <c r="J5" s="46"/>
      <c r="K5" s="13"/>
      <c r="L5" s="13"/>
      <c r="M5" s="13"/>
      <c r="N5" s="13"/>
      <c r="O5" s="13"/>
      <c r="P5" s="13"/>
      <c r="Q5" s="13"/>
      <c r="R5" s="46"/>
      <c r="S5" s="46"/>
      <c r="T5" s="46"/>
      <c r="U5" s="46"/>
      <c r="V5" s="46"/>
      <c r="W5" s="46"/>
      <c r="X5" s="46"/>
      <c r="Y5" s="46"/>
      <c r="Z5" s="46"/>
      <c r="AA5" s="46"/>
    </row>
    <row r="6" spans="1:27" ht="12.75" customHeight="1" x14ac:dyDescent="0.2">
      <c r="A6" s="13"/>
      <c r="B6" s="71"/>
      <c r="C6" s="71"/>
      <c r="D6" s="72"/>
      <c r="E6" s="73"/>
      <c r="F6" s="73"/>
      <c r="G6" s="70"/>
      <c r="H6" s="70"/>
      <c r="I6" s="71"/>
      <c r="J6" s="71"/>
      <c r="K6" s="71"/>
      <c r="L6" s="71"/>
      <c r="M6" s="71"/>
      <c r="N6" s="71"/>
      <c r="O6" s="71"/>
      <c r="P6" s="71"/>
      <c r="Q6" s="71"/>
      <c r="R6" s="71"/>
      <c r="S6" s="71"/>
      <c r="T6" s="71"/>
      <c r="U6" s="71"/>
      <c r="V6" s="71"/>
      <c r="W6" s="71"/>
      <c r="X6" s="71"/>
      <c r="Y6" s="71"/>
      <c r="Z6" s="71"/>
      <c r="AA6" s="71"/>
    </row>
    <row r="7" spans="1:27" ht="12.75" customHeight="1" x14ac:dyDescent="0.2">
      <c r="A7" s="13"/>
      <c r="B7" s="71"/>
      <c r="C7" s="71"/>
      <c r="D7" s="72"/>
      <c r="E7" s="73"/>
      <c r="F7" s="73"/>
      <c r="G7" s="70"/>
      <c r="H7" s="70"/>
      <c r="I7" s="71"/>
      <c r="J7" s="71"/>
      <c r="K7" s="71"/>
      <c r="L7" s="71"/>
      <c r="M7" s="71"/>
      <c r="N7" s="71"/>
      <c r="O7" s="71"/>
      <c r="P7" s="71"/>
      <c r="Q7" s="71"/>
      <c r="R7" s="71"/>
      <c r="S7" s="71"/>
      <c r="T7" s="71"/>
      <c r="U7" s="71"/>
      <c r="V7" s="71"/>
      <c r="W7" s="71"/>
      <c r="X7" s="71"/>
      <c r="Y7" s="71"/>
      <c r="Z7" s="71"/>
      <c r="AA7" s="71"/>
    </row>
    <row r="8" spans="1:27" ht="25.5" customHeight="1" x14ac:dyDescent="0.2">
      <c r="A8" s="71"/>
      <c r="B8" s="184" t="s">
        <v>70</v>
      </c>
      <c r="C8" s="195" t="s">
        <v>71</v>
      </c>
      <c r="D8" s="195" t="s">
        <v>72</v>
      </c>
      <c r="E8" s="197" t="s">
        <v>151</v>
      </c>
      <c r="F8" s="197" t="s">
        <v>152</v>
      </c>
      <c r="G8" s="197" t="s">
        <v>153</v>
      </c>
      <c r="H8" s="197" t="s">
        <v>154</v>
      </c>
      <c r="I8" s="71"/>
      <c r="J8" s="46"/>
      <c r="K8" s="46"/>
      <c r="L8" s="71"/>
      <c r="M8" s="71"/>
      <c r="N8" s="71"/>
      <c r="O8" s="71"/>
      <c r="P8" s="71"/>
      <c r="Q8" s="71"/>
      <c r="R8" s="71"/>
      <c r="S8" s="71"/>
      <c r="T8" s="71"/>
      <c r="U8" s="71"/>
      <c r="V8" s="71"/>
      <c r="W8" s="71"/>
      <c r="X8" s="71"/>
      <c r="Y8" s="71"/>
      <c r="Z8" s="71"/>
      <c r="AA8" s="71"/>
    </row>
    <row r="9" spans="1:27" ht="12.75" customHeight="1" x14ac:dyDescent="0.2">
      <c r="A9" s="71"/>
      <c r="B9" s="47" t="s">
        <v>155</v>
      </c>
      <c r="C9" s="48">
        <v>3000</v>
      </c>
      <c r="D9" s="48">
        <v>1</v>
      </c>
      <c r="E9" s="221"/>
      <c r="F9" s="221"/>
      <c r="G9" s="221"/>
      <c r="H9" s="221"/>
      <c r="I9" s="71"/>
      <c r="J9" s="71"/>
      <c r="K9" s="71"/>
      <c r="L9" s="71"/>
      <c r="M9" s="71"/>
      <c r="N9" s="71"/>
      <c r="O9" s="71"/>
      <c r="P9" s="71"/>
      <c r="Q9" s="71"/>
      <c r="R9" s="71"/>
      <c r="S9" s="71"/>
      <c r="T9" s="71"/>
      <c r="U9" s="71"/>
      <c r="V9" s="71"/>
      <c r="W9" s="71"/>
      <c r="X9" s="71"/>
      <c r="Y9" s="71"/>
      <c r="Z9" s="71"/>
      <c r="AA9" s="71"/>
    </row>
    <row r="10" spans="1:27" ht="12.75" customHeight="1" x14ac:dyDescent="0.2">
      <c r="A10" s="71"/>
      <c r="B10" s="47" t="s">
        <v>156</v>
      </c>
      <c r="C10" s="50">
        <v>3200</v>
      </c>
      <c r="D10" s="48">
        <v>2</v>
      </c>
      <c r="E10" s="221"/>
      <c r="F10" s="221"/>
      <c r="G10" s="221"/>
      <c r="H10" s="221"/>
      <c r="I10" s="71"/>
      <c r="J10" s="71"/>
      <c r="K10" s="71"/>
      <c r="L10" s="71"/>
      <c r="M10" s="71"/>
      <c r="N10" s="71"/>
      <c r="O10" s="71"/>
      <c r="P10" s="71"/>
      <c r="Q10" s="71"/>
      <c r="R10" s="71"/>
      <c r="S10" s="71"/>
      <c r="T10" s="71"/>
      <c r="U10" s="71"/>
      <c r="V10" s="71"/>
      <c r="W10" s="71"/>
      <c r="X10" s="71"/>
      <c r="Y10" s="71"/>
      <c r="Z10" s="71"/>
      <c r="AA10" s="71"/>
    </row>
    <row r="11" spans="1:27" ht="12.75" customHeight="1" x14ac:dyDescent="0.2">
      <c r="A11" s="71"/>
      <c r="B11" s="47" t="s">
        <v>157</v>
      </c>
      <c r="C11" s="50">
        <v>3400</v>
      </c>
      <c r="D11" s="48">
        <v>3</v>
      </c>
      <c r="E11" s="221"/>
      <c r="F11" s="221"/>
      <c r="G11" s="221"/>
      <c r="H11" s="221"/>
      <c r="I11" s="71"/>
      <c r="J11" s="71"/>
      <c r="K11" s="71"/>
      <c r="L11" s="71"/>
      <c r="M11" s="71"/>
      <c r="N11" s="71"/>
      <c r="O11" s="71"/>
      <c r="P11" s="71"/>
      <c r="Q11" s="71"/>
      <c r="R11" s="71"/>
      <c r="S11" s="71"/>
      <c r="T11" s="71"/>
      <c r="U11" s="71"/>
      <c r="V11" s="71"/>
      <c r="W11" s="71"/>
      <c r="X11" s="71"/>
      <c r="Y11" s="71"/>
      <c r="Z11" s="71"/>
      <c r="AA11" s="71"/>
    </row>
    <row r="12" spans="1:27" ht="12.75" customHeight="1" x14ac:dyDescent="0.2">
      <c r="A12" s="71"/>
      <c r="B12" s="47" t="s">
        <v>158</v>
      </c>
      <c r="C12" s="50" t="s">
        <v>159</v>
      </c>
      <c r="D12" s="48">
        <v>4</v>
      </c>
      <c r="E12" s="221"/>
      <c r="F12" s="221"/>
      <c r="G12" s="221"/>
      <c r="H12" s="221"/>
      <c r="I12" s="71"/>
      <c r="J12" s="71"/>
      <c r="K12" s="71"/>
      <c r="L12" s="71"/>
      <c r="M12" s="71"/>
      <c r="N12" s="71"/>
      <c r="O12" s="71"/>
      <c r="P12" s="71"/>
      <c r="Q12" s="71"/>
      <c r="R12" s="71"/>
      <c r="S12" s="71"/>
      <c r="T12" s="71"/>
      <c r="U12" s="71"/>
      <c r="V12" s="71"/>
      <c r="W12" s="71"/>
      <c r="X12" s="71"/>
      <c r="Y12" s="71"/>
      <c r="Z12" s="71"/>
      <c r="AA12" s="71"/>
    </row>
    <row r="13" spans="1:27" ht="12.75" customHeight="1" x14ac:dyDescent="0.2">
      <c r="A13" s="71"/>
      <c r="B13" s="47" t="s">
        <v>160</v>
      </c>
      <c r="C13" s="50" t="s">
        <v>161</v>
      </c>
      <c r="D13" s="48">
        <v>5</v>
      </c>
      <c r="E13" s="221"/>
      <c r="F13" s="221"/>
      <c r="G13" s="221"/>
      <c r="H13" s="221"/>
      <c r="I13" s="71"/>
      <c r="J13" s="71"/>
      <c r="K13" s="71"/>
      <c r="L13" s="71"/>
      <c r="M13" s="71"/>
      <c r="N13" s="71"/>
      <c r="O13" s="71"/>
      <c r="P13" s="71"/>
      <c r="Q13" s="71"/>
      <c r="R13" s="71"/>
      <c r="S13" s="71"/>
      <c r="T13" s="71"/>
      <c r="U13" s="71"/>
      <c r="V13" s="71"/>
      <c r="W13" s="71"/>
      <c r="X13" s="71"/>
      <c r="Y13" s="71"/>
      <c r="Z13" s="71"/>
      <c r="AA13" s="71"/>
    </row>
    <row r="14" spans="1:27" ht="12.75" customHeight="1" x14ac:dyDescent="0.2">
      <c r="A14" s="71"/>
      <c r="B14" s="51" t="s">
        <v>162</v>
      </c>
      <c r="C14" s="52">
        <v>3</v>
      </c>
      <c r="D14" s="53">
        <v>6</v>
      </c>
      <c r="E14" s="74">
        <f t="shared" ref="E14:H14" si="0">SUM(E9:E13)</f>
        <v>0</v>
      </c>
      <c r="F14" s="74">
        <f t="shared" si="0"/>
        <v>0</v>
      </c>
      <c r="G14" s="74">
        <f t="shared" si="0"/>
        <v>0</v>
      </c>
      <c r="H14" s="74">
        <f t="shared" si="0"/>
        <v>0</v>
      </c>
      <c r="I14" s="71"/>
      <c r="J14" s="71"/>
      <c r="K14" s="71"/>
      <c r="L14" s="71"/>
      <c r="M14" s="71"/>
      <c r="N14" s="71"/>
      <c r="O14" s="71"/>
      <c r="P14" s="71"/>
      <c r="Q14" s="71"/>
      <c r="R14" s="71"/>
      <c r="S14" s="71"/>
      <c r="T14" s="71"/>
      <c r="U14" s="71"/>
      <c r="V14" s="71"/>
      <c r="W14" s="71"/>
      <c r="X14" s="71"/>
      <c r="Y14" s="71"/>
      <c r="Z14" s="71"/>
      <c r="AA14" s="71"/>
    </row>
    <row r="15" spans="1:27" ht="12.75" customHeight="1" x14ac:dyDescent="0.2">
      <c r="A15" s="71"/>
      <c r="B15" s="47" t="s">
        <v>163</v>
      </c>
      <c r="C15" s="50">
        <v>4000</v>
      </c>
      <c r="D15" s="50">
        <v>7</v>
      </c>
      <c r="E15" s="221"/>
      <c r="F15" s="221"/>
      <c r="G15" s="221"/>
      <c r="H15" s="221"/>
      <c r="I15" s="71"/>
      <c r="J15" s="71"/>
      <c r="K15" s="71"/>
      <c r="L15" s="71"/>
      <c r="M15" s="71"/>
      <c r="N15" s="71"/>
      <c r="O15" s="71"/>
      <c r="P15" s="71"/>
      <c r="Q15" s="71"/>
      <c r="R15" s="71"/>
      <c r="S15" s="71"/>
      <c r="T15" s="71"/>
      <c r="U15" s="71"/>
      <c r="V15" s="71"/>
      <c r="W15" s="71"/>
      <c r="X15" s="71"/>
      <c r="Y15" s="71"/>
      <c r="Z15" s="71"/>
      <c r="AA15" s="71"/>
    </row>
    <row r="16" spans="1:27" ht="12.75" customHeight="1" x14ac:dyDescent="0.2">
      <c r="A16" s="71"/>
      <c r="B16" s="47" t="s">
        <v>164</v>
      </c>
      <c r="C16" s="50">
        <v>4200</v>
      </c>
      <c r="D16" s="50">
        <v>8</v>
      </c>
      <c r="E16" s="221"/>
      <c r="F16" s="221"/>
      <c r="G16" s="221"/>
      <c r="H16" s="221"/>
      <c r="I16" s="71"/>
      <c r="J16" s="71"/>
      <c r="K16" s="71"/>
      <c r="L16" s="71"/>
      <c r="M16" s="71"/>
      <c r="N16" s="71"/>
      <c r="O16" s="71"/>
      <c r="P16" s="71"/>
      <c r="Q16" s="71"/>
      <c r="R16" s="71"/>
      <c r="S16" s="71"/>
      <c r="T16" s="71"/>
      <c r="U16" s="71"/>
      <c r="V16" s="71"/>
      <c r="W16" s="71"/>
      <c r="X16" s="71"/>
      <c r="Y16" s="71"/>
      <c r="Z16" s="71"/>
      <c r="AA16" s="71"/>
    </row>
    <row r="17" spans="1:27" ht="12.75" customHeight="1" x14ac:dyDescent="0.2">
      <c r="A17" s="71"/>
      <c r="B17" s="47" t="s">
        <v>165</v>
      </c>
      <c r="C17" s="50" t="s">
        <v>166</v>
      </c>
      <c r="D17" s="50">
        <v>9</v>
      </c>
      <c r="E17" s="221"/>
      <c r="F17" s="221"/>
      <c r="G17" s="221"/>
      <c r="H17" s="221"/>
      <c r="I17" s="71"/>
      <c r="J17" s="71"/>
      <c r="K17" s="71"/>
      <c r="L17" s="71"/>
      <c r="M17" s="71"/>
      <c r="N17" s="71"/>
      <c r="O17" s="71"/>
      <c r="P17" s="71"/>
      <c r="Q17" s="71"/>
      <c r="R17" s="71"/>
      <c r="S17" s="71"/>
      <c r="T17" s="71"/>
      <c r="U17" s="71"/>
      <c r="V17" s="71"/>
      <c r="W17" s="71"/>
      <c r="X17" s="71"/>
      <c r="Y17" s="71"/>
      <c r="Z17" s="71"/>
      <c r="AA17" s="71"/>
    </row>
    <row r="18" spans="1:27" ht="12.75" customHeight="1" x14ac:dyDescent="0.2">
      <c r="A18" s="71"/>
      <c r="B18" s="51" t="s">
        <v>167</v>
      </c>
      <c r="C18" s="52">
        <v>4</v>
      </c>
      <c r="D18" s="52">
        <v>10</v>
      </c>
      <c r="E18" s="74">
        <f t="shared" ref="E18:H18" si="1">SUM(E15:E17)</f>
        <v>0</v>
      </c>
      <c r="F18" s="74">
        <f t="shared" si="1"/>
        <v>0</v>
      </c>
      <c r="G18" s="74">
        <f t="shared" si="1"/>
        <v>0</v>
      </c>
      <c r="H18" s="74">
        <f t="shared" si="1"/>
        <v>0</v>
      </c>
      <c r="I18" s="71"/>
      <c r="J18" s="71"/>
      <c r="K18" s="71"/>
      <c r="L18" s="71"/>
      <c r="M18" s="71"/>
      <c r="N18" s="71"/>
      <c r="O18" s="71"/>
      <c r="P18" s="71"/>
      <c r="Q18" s="71"/>
      <c r="R18" s="71"/>
      <c r="S18" s="71"/>
      <c r="T18" s="71"/>
      <c r="U18" s="71"/>
      <c r="V18" s="71"/>
      <c r="W18" s="71"/>
      <c r="X18" s="71"/>
      <c r="Y18" s="71"/>
      <c r="Z18" s="71"/>
      <c r="AA18" s="71"/>
    </row>
    <row r="19" spans="1:27" ht="12.75" customHeight="1" x14ac:dyDescent="0.2">
      <c r="A19" s="71"/>
      <c r="B19" s="47" t="s">
        <v>168</v>
      </c>
      <c r="C19" s="50" t="s">
        <v>169</v>
      </c>
      <c r="D19" s="50">
        <v>11</v>
      </c>
      <c r="E19" s="221"/>
      <c r="F19" s="221"/>
      <c r="G19" s="221"/>
      <c r="H19" s="221"/>
      <c r="I19" s="71"/>
      <c r="J19" s="71"/>
      <c r="K19" s="71"/>
      <c r="L19" s="71"/>
      <c r="M19" s="71"/>
      <c r="N19" s="71"/>
      <c r="O19" s="71"/>
      <c r="P19" s="71"/>
      <c r="Q19" s="71"/>
      <c r="R19" s="71"/>
      <c r="S19" s="71"/>
      <c r="T19" s="71"/>
      <c r="U19" s="71"/>
      <c r="V19" s="71"/>
      <c r="W19" s="71"/>
      <c r="X19" s="71"/>
      <c r="Y19" s="71"/>
      <c r="Z19" s="71"/>
      <c r="AA19" s="71"/>
    </row>
    <row r="20" spans="1:27" ht="12.75" customHeight="1" x14ac:dyDescent="0.2">
      <c r="A20" s="71"/>
      <c r="B20" s="47" t="s">
        <v>170</v>
      </c>
      <c r="C20" s="50" t="s">
        <v>171</v>
      </c>
      <c r="D20" s="50">
        <v>12</v>
      </c>
      <c r="E20" s="221"/>
      <c r="F20" s="221"/>
      <c r="G20" s="221"/>
      <c r="H20" s="221"/>
      <c r="I20" s="71"/>
      <c r="J20" s="71"/>
      <c r="K20" s="71"/>
      <c r="L20" s="71"/>
      <c r="M20" s="71"/>
      <c r="N20" s="71"/>
      <c r="O20" s="71"/>
      <c r="P20" s="71"/>
      <c r="Q20" s="71"/>
      <c r="R20" s="71"/>
      <c r="S20" s="71"/>
      <c r="T20" s="71"/>
      <c r="U20" s="71"/>
      <c r="V20" s="71"/>
      <c r="W20" s="71"/>
      <c r="X20" s="71"/>
      <c r="Y20" s="71"/>
      <c r="Z20" s="71"/>
      <c r="AA20" s="71"/>
    </row>
    <row r="21" spans="1:27" ht="12.75" customHeight="1" x14ac:dyDescent="0.2">
      <c r="A21" s="71"/>
      <c r="B21" s="47" t="s">
        <v>172</v>
      </c>
      <c r="C21" s="50">
        <v>5800</v>
      </c>
      <c r="D21" s="50">
        <v>13</v>
      </c>
      <c r="E21" s="221"/>
      <c r="F21" s="221"/>
      <c r="G21" s="221"/>
      <c r="H21" s="221"/>
      <c r="I21" s="71"/>
      <c r="J21" s="71"/>
      <c r="K21" s="71"/>
      <c r="L21" s="71"/>
      <c r="M21" s="71"/>
      <c r="N21" s="71"/>
      <c r="O21" s="71"/>
      <c r="P21" s="71"/>
      <c r="Q21" s="71"/>
      <c r="R21" s="71"/>
      <c r="S21" s="71"/>
      <c r="T21" s="71"/>
      <c r="U21" s="71"/>
      <c r="V21" s="71"/>
      <c r="W21" s="71"/>
      <c r="X21" s="71"/>
      <c r="Y21" s="71"/>
      <c r="Z21" s="71"/>
      <c r="AA21" s="71"/>
    </row>
    <row r="22" spans="1:27" ht="12.75" customHeight="1" x14ac:dyDescent="0.2">
      <c r="A22" s="71"/>
      <c r="B22" s="51" t="s">
        <v>173</v>
      </c>
      <c r="C22" s="52">
        <v>5</v>
      </c>
      <c r="D22" s="52">
        <v>14</v>
      </c>
      <c r="E22" s="74">
        <f t="shared" ref="E22:H22" si="2">SUM(E19:E21)</f>
        <v>0</v>
      </c>
      <c r="F22" s="74">
        <f t="shared" si="2"/>
        <v>0</v>
      </c>
      <c r="G22" s="74">
        <f t="shared" si="2"/>
        <v>0</v>
      </c>
      <c r="H22" s="74">
        <f t="shared" si="2"/>
        <v>0</v>
      </c>
      <c r="I22" s="71"/>
      <c r="J22" s="71"/>
      <c r="K22" s="71"/>
      <c r="L22" s="71"/>
      <c r="M22" s="71"/>
      <c r="N22" s="71"/>
      <c r="O22" s="71"/>
      <c r="P22" s="71"/>
      <c r="Q22" s="71"/>
      <c r="R22" s="71"/>
      <c r="S22" s="71"/>
      <c r="T22" s="71"/>
      <c r="U22" s="71"/>
      <c r="V22" s="71"/>
      <c r="W22" s="71"/>
      <c r="X22" s="71"/>
      <c r="Y22" s="71"/>
      <c r="Z22" s="71"/>
      <c r="AA22" s="71"/>
    </row>
    <row r="23" spans="1:27" ht="12.75" customHeight="1" x14ac:dyDescent="0.2">
      <c r="A23" s="71"/>
      <c r="B23" s="47" t="s">
        <v>174</v>
      </c>
      <c r="C23" s="50">
        <v>6000</v>
      </c>
      <c r="D23" s="50">
        <v>15</v>
      </c>
      <c r="E23" s="221"/>
      <c r="F23" s="221"/>
      <c r="G23" s="221"/>
      <c r="H23" s="221"/>
      <c r="I23" s="71"/>
      <c r="J23" s="71"/>
      <c r="K23" s="71"/>
      <c r="L23" s="71"/>
      <c r="M23" s="71"/>
      <c r="N23" s="71"/>
      <c r="O23" s="71"/>
      <c r="P23" s="71"/>
      <c r="Q23" s="71"/>
      <c r="R23" s="71"/>
      <c r="S23" s="71"/>
      <c r="T23" s="71"/>
      <c r="U23" s="71"/>
      <c r="V23" s="71"/>
      <c r="W23" s="71"/>
      <c r="X23" s="71"/>
      <c r="Y23" s="71"/>
      <c r="Z23" s="71"/>
      <c r="AA23" s="71"/>
    </row>
    <row r="24" spans="1:27" ht="12.75" customHeight="1" x14ac:dyDescent="0.2">
      <c r="A24" s="71"/>
      <c r="B24" s="47" t="s">
        <v>175</v>
      </c>
      <c r="C24" s="50">
        <v>6100</v>
      </c>
      <c r="D24" s="50">
        <v>16</v>
      </c>
      <c r="E24" s="221"/>
      <c r="F24" s="221"/>
      <c r="G24" s="221"/>
      <c r="H24" s="221"/>
      <c r="I24" s="71"/>
      <c r="J24" s="71"/>
      <c r="K24" s="71"/>
      <c r="L24" s="71"/>
      <c r="M24" s="71"/>
      <c r="N24" s="71"/>
      <c r="O24" s="71"/>
      <c r="P24" s="71"/>
      <c r="Q24" s="71"/>
      <c r="R24" s="71"/>
      <c r="S24" s="71"/>
      <c r="T24" s="71"/>
      <c r="U24" s="71"/>
      <c r="V24" s="71"/>
      <c r="W24" s="71"/>
      <c r="X24" s="71"/>
      <c r="Y24" s="71"/>
      <c r="Z24" s="71"/>
      <c r="AA24" s="71"/>
    </row>
    <row r="25" spans="1:27" ht="12.75" customHeight="1" x14ac:dyDescent="0.2">
      <c r="A25" s="71"/>
      <c r="B25" s="47" t="s">
        <v>176</v>
      </c>
      <c r="C25" s="50">
        <v>6200</v>
      </c>
      <c r="D25" s="50">
        <v>17</v>
      </c>
      <c r="E25" s="221"/>
      <c r="F25" s="221"/>
      <c r="G25" s="221"/>
      <c r="H25" s="221"/>
      <c r="I25" s="71"/>
      <c r="J25" s="71"/>
      <c r="K25" s="71"/>
      <c r="L25" s="71"/>
      <c r="M25" s="71"/>
      <c r="N25" s="71"/>
      <c r="O25" s="71"/>
      <c r="P25" s="71"/>
      <c r="Q25" s="71"/>
      <c r="R25" s="71"/>
      <c r="S25" s="71"/>
      <c r="T25" s="71"/>
      <c r="U25" s="71"/>
      <c r="V25" s="71"/>
      <c r="W25" s="71"/>
      <c r="X25" s="71"/>
      <c r="Y25" s="71"/>
      <c r="Z25" s="71"/>
      <c r="AA25" s="71"/>
    </row>
    <row r="26" spans="1:27" ht="12.75" customHeight="1" x14ac:dyDescent="0.2">
      <c r="A26" s="71"/>
      <c r="B26" s="47" t="s">
        <v>177</v>
      </c>
      <c r="C26" s="50">
        <v>6300</v>
      </c>
      <c r="D26" s="50">
        <v>18</v>
      </c>
      <c r="E26" s="221"/>
      <c r="F26" s="221"/>
      <c r="G26" s="221"/>
      <c r="H26" s="221"/>
      <c r="I26" s="71"/>
      <c r="J26" s="71"/>
      <c r="K26" s="71"/>
      <c r="L26" s="71"/>
      <c r="M26" s="71"/>
      <c r="N26" s="71"/>
      <c r="O26" s="71"/>
      <c r="P26" s="71"/>
      <c r="Q26" s="71"/>
      <c r="R26" s="71"/>
      <c r="S26" s="71"/>
      <c r="T26" s="71"/>
      <c r="U26" s="71"/>
      <c r="V26" s="71"/>
      <c r="W26" s="71"/>
      <c r="X26" s="71"/>
      <c r="Y26" s="71"/>
      <c r="Z26" s="71"/>
      <c r="AA26" s="71"/>
    </row>
    <row r="27" spans="1:27" ht="12.75" customHeight="1" x14ac:dyDescent="0.2">
      <c r="A27" s="71"/>
      <c r="B27" s="47" t="s">
        <v>178</v>
      </c>
      <c r="C27" s="50">
        <v>6500</v>
      </c>
      <c r="D27" s="50">
        <v>19</v>
      </c>
      <c r="E27" s="221"/>
      <c r="F27" s="221"/>
      <c r="G27" s="221"/>
      <c r="H27" s="221"/>
      <c r="I27" s="71"/>
      <c r="J27" s="71"/>
      <c r="K27" s="71"/>
      <c r="L27" s="71"/>
      <c r="M27" s="71"/>
      <c r="N27" s="71"/>
      <c r="O27" s="71"/>
      <c r="P27" s="71"/>
      <c r="Q27" s="71"/>
      <c r="R27" s="71"/>
      <c r="S27" s="71"/>
      <c r="T27" s="71"/>
      <c r="U27" s="71"/>
      <c r="V27" s="71"/>
      <c r="W27" s="71"/>
      <c r="X27" s="71"/>
      <c r="Y27" s="71"/>
      <c r="Z27" s="71"/>
      <c r="AA27" s="71"/>
    </row>
    <row r="28" spans="1:27" ht="12.75" customHeight="1" x14ac:dyDescent="0.2">
      <c r="A28" s="71"/>
      <c r="B28" s="47" t="s">
        <v>179</v>
      </c>
      <c r="C28" s="50" t="s">
        <v>180</v>
      </c>
      <c r="D28" s="50">
        <v>20</v>
      </c>
      <c r="E28" s="221"/>
      <c r="F28" s="221"/>
      <c r="G28" s="221"/>
      <c r="H28" s="221"/>
      <c r="I28" s="71"/>
      <c r="J28" s="71"/>
      <c r="K28" s="71"/>
      <c r="L28" s="71"/>
      <c r="M28" s="71"/>
      <c r="N28" s="71"/>
      <c r="O28" s="71"/>
      <c r="P28" s="71"/>
      <c r="Q28" s="71"/>
      <c r="R28" s="71"/>
      <c r="S28" s="71"/>
      <c r="T28" s="71"/>
      <c r="U28" s="71"/>
      <c r="V28" s="71"/>
      <c r="W28" s="71"/>
      <c r="X28" s="71"/>
      <c r="Y28" s="71"/>
      <c r="Z28" s="71"/>
      <c r="AA28" s="71"/>
    </row>
    <row r="29" spans="1:27" ht="12.75" customHeight="1" x14ac:dyDescent="0.2">
      <c r="A29" s="71"/>
      <c r="B29" s="75" t="s">
        <v>181</v>
      </c>
      <c r="C29" s="76" t="s">
        <v>182</v>
      </c>
      <c r="D29" s="76">
        <v>21</v>
      </c>
      <c r="E29" s="221"/>
      <c r="F29" s="221"/>
      <c r="G29" s="221"/>
      <c r="H29" s="221"/>
      <c r="I29" s="71"/>
      <c r="J29" s="71"/>
      <c r="K29" s="71"/>
      <c r="L29" s="71"/>
      <c r="M29" s="71"/>
      <c r="N29" s="71"/>
      <c r="O29" s="71"/>
      <c r="P29" s="71"/>
      <c r="Q29" s="71"/>
      <c r="R29" s="71"/>
      <c r="S29" s="71"/>
      <c r="T29" s="71"/>
      <c r="U29" s="71"/>
      <c r="V29" s="71"/>
      <c r="W29" s="71"/>
      <c r="X29" s="71"/>
      <c r="Y29" s="71"/>
      <c r="Z29" s="71"/>
      <c r="AA29" s="71"/>
    </row>
    <row r="30" spans="1:27" ht="12.75" customHeight="1" x14ac:dyDescent="0.2">
      <c r="A30" s="71"/>
      <c r="B30" s="51" t="s">
        <v>183</v>
      </c>
      <c r="C30" s="52" t="s">
        <v>184</v>
      </c>
      <c r="D30" s="52">
        <v>22</v>
      </c>
      <c r="E30" s="74">
        <f t="shared" ref="E30:H30" si="3">SUM(E23:E29)</f>
        <v>0</v>
      </c>
      <c r="F30" s="74">
        <f t="shared" si="3"/>
        <v>0</v>
      </c>
      <c r="G30" s="74">
        <f t="shared" si="3"/>
        <v>0</v>
      </c>
      <c r="H30" s="74">
        <f t="shared" si="3"/>
        <v>0</v>
      </c>
      <c r="I30" s="71"/>
      <c r="J30" s="71"/>
      <c r="K30" s="71"/>
      <c r="L30" s="71"/>
      <c r="M30" s="71"/>
      <c r="N30" s="71"/>
      <c r="O30" s="71"/>
      <c r="P30" s="71"/>
      <c r="Q30" s="71"/>
      <c r="R30" s="71"/>
      <c r="S30" s="71"/>
      <c r="T30" s="71"/>
      <c r="U30" s="71"/>
      <c r="V30" s="71"/>
      <c r="W30" s="71"/>
      <c r="X30" s="71"/>
      <c r="Y30" s="71"/>
      <c r="Z30" s="71"/>
      <c r="AA30" s="71"/>
    </row>
    <row r="31" spans="1:27" ht="12.75" customHeight="1" x14ac:dyDescent="0.2">
      <c r="A31" s="71"/>
      <c r="B31" s="77" t="s">
        <v>185</v>
      </c>
      <c r="C31" s="78" t="s">
        <v>186</v>
      </c>
      <c r="D31" s="78">
        <v>23</v>
      </c>
      <c r="E31" s="79">
        <f t="shared" ref="E31:H31" si="4">SUM(E22,E18,E14,E30)</f>
        <v>0</v>
      </c>
      <c r="F31" s="79">
        <f t="shared" si="4"/>
        <v>0</v>
      </c>
      <c r="G31" s="79">
        <f t="shared" si="4"/>
        <v>0</v>
      </c>
      <c r="H31" s="79">
        <f t="shared" si="4"/>
        <v>0</v>
      </c>
      <c r="I31" s="71"/>
      <c r="J31" s="71"/>
      <c r="K31" s="71"/>
      <c r="L31" s="71"/>
      <c r="M31" s="71"/>
      <c r="N31" s="71"/>
      <c r="O31" s="71"/>
      <c r="P31" s="71"/>
      <c r="Q31" s="71"/>
      <c r="R31" s="71"/>
      <c r="S31" s="71"/>
      <c r="T31" s="71"/>
      <c r="U31" s="71"/>
      <c r="V31" s="71"/>
      <c r="W31" s="71"/>
      <c r="X31" s="71"/>
      <c r="Y31" s="71"/>
      <c r="Z31" s="71"/>
      <c r="AA31" s="71"/>
    </row>
    <row r="32" spans="1:27" ht="12.75" customHeight="1" x14ac:dyDescent="0.2">
      <c r="A32" s="71"/>
      <c r="B32" s="47" t="s">
        <v>187</v>
      </c>
      <c r="C32" s="50" t="s">
        <v>188</v>
      </c>
      <c r="D32" s="50">
        <v>24</v>
      </c>
      <c r="E32" s="221"/>
      <c r="F32" s="221"/>
      <c r="G32" s="221"/>
      <c r="H32" s="221"/>
      <c r="I32" s="71"/>
      <c r="J32" s="71"/>
      <c r="K32" s="71"/>
      <c r="L32" s="71"/>
      <c r="M32" s="71"/>
      <c r="N32" s="71"/>
      <c r="O32" s="71"/>
      <c r="P32" s="71"/>
      <c r="Q32" s="71"/>
      <c r="R32" s="71"/>
      <c r="S32" s="71"/>
      <c r="T32" s="71"/>
      <c r="U32" s="71"/>
      <c r="V32" s="71"/>
      <c r="W32" s="71"/>
      <c r="X32" s="71"/>
      <c r="Y32" s="71"/>
      <c r="Z32" s="71"/>
      <c r="AA32" s="71"/>
    </row>
    <row r="33" spans="1:27" ht="12.75" customHeight="1" x14ac:dyDescent="0.2">
      <c r="A33" s="71"/>
      <c r="B33" s="51" t="s">
        <v>189</v>
      </c>
      <c r="C33" s="52" t="s">
        <v>190</v>
      </c>
      <c r="D33" s="52">
        <v>25</v>
      </c>
      <c r="E33" s="74">
        <f t="shared" ref="E33:H33" si="5">SUM(E31:E32)</f>
        <v>0</v>
      </c>
      <c r="F33" s="74">
        <f t="shared" si="5"/>
        <v>0</v>
      </c>
      <c r="G33" s="74">
        <f t="shared" si="5"/>
        <v>0</v>
      </c>
      <c r="H33" s="74">
        <f t="shared" si="5"/>
        <v>0</v>
      </c>
      <c r="I33" s="71"/>
      <c r="J33" s="71"/>
      <c r="K33" s="71"/>
      <c r="L33" s="71"/>
      <c r="M33" s="71"/>
      <c r="N33" s="71"/>
      <c r="O33" s="71"/>
      <c r="P33" s="71"/>
      <c r="Q33" s="71"/>
      <c r="R33" s="71"/>
      <c r="S33" s="71"/>
      <c r="T33" s="71"/>
      <c r="U33" s="71"/>
      <c r="V33" s="71"/>
      <c r="W33" s="71"/>
      <c r="X33" s="71"/>
      <c r="Y33" s="71"/>
      <c r="Z33" s="71"/>
      <c r="AA33" s="71"/>
    </row>
    <row r="34" spans="1:27" ht="12.75" customHeight="1" x14ac:dyDescent="0.2">
      <c r="A34" s="71"/>
      <c r="B34" s="75" t="s">
        <v>191</v>
      </c>
      <c r="C34" s="76" t="s">
        <v>192</v>
      </c>
      <c r="D34" s="76">
        <v>26</v>
      </c>
      <c r="E34" s="221"/>
      <c r="F34" s="221"/>
      <c r="G34" s="221"/>
      <c r="H34" s="221"/>
      <c r="I34" s="71"/>
      <c r="J34" s="71"/>
      <c r="K34" s="71"/>
      <c r="L34" s="71"/>
      <c r="M34" s="71"/>
      <c r="N34" s="71"/>
      <c r="O34" s="71"/>
      <c r="P34" s="71"/>
      <c r="Q34" s="71"/>
      <c r="R34" s="71"/>
      <c r="S34" s="71"/>
      <c r="T34" s="71"/>
      <c r="U34" s="71"/>
      <c r="V34" s="71"/>
      <c r="W34" s="71"/>
      <c r="X34" s="71"/>
      <c r="Y34" s="71"/>
      <c r="Z34" s="71"/>
      <c r="AA34" s="71"/>
    </row>
    <row r="35" spans="1:27" ht="12.75" customHeight="1" x14ac:dyDescent="0.2">
      <c r="A35" s="71"/>
      <c r="B35" s="75" t="s">
        <v>193</v>
      </c>
      <c r="C35" s="76" t="s">
        <v>194</v>
      </c>
      <c r="D35" s="76">
        <v>27</v>
      </c>
      <c r="E35" s="221"/>
      <c r="F35" s="221"/>
      <c r="G35" s="221"/>
      <c r="H35" s="221"/>
      <c r="I35" s="71"/>
      <c r="J35" s="71"/>
      <c r="K35" s="71"/>
      <c r="L35" s="71"/>
      <c r="M35" s="71"/>
      <c r="N35" s="71"/>
      <c r="O35" s="71"/>
      <c r="P35" s="71"/>
      <c r="Q35" s="71"/>
      <c r="R35" s="71"/>
      <c r="S35" s="71"/>
      <c r="T35" s="71"/>
      <c r="U35" s="71"/>
      <c r="V35" s="71"/>
      <c r="W35" s="71"/>
      <c r="X35" s="71"/>
      <c r="Y35" s="71"/>
      <c r="Z35" s="71"/>
      <c r="AA35" s="71"/>
    </row>
    <row r="36" spans="1:27" ht="12.75" customHeight="1" x14ac:dyDescent="0.2">
      <c r="A36" s="71"/>
      <c r="B36" s="47" t="s">
        <v>195</v>
      </c>
      <c r="C36" s="50" t="s">
        <v>196</v>
      </c>
      <c r="D36" s="50">
        <v>28</v>
      </c>
      <c r="E36" s="221"/>
      <c r="F36" s="221"/>
      <c r="G36" s="221"/>
      <c r="H36" s="221"/>
      <c r="I36" s="71"/>
      <c r="J36" s="71"/>
      <c r="K36" s="71"/>
      <c r="L36" s="71"/>
      <c r="M36" s="71"/>
      <c r="N36" s="71"/>
      <c r="O36" s="71"/>
      <c r="P36" s="71"/>
      <c r="Q36" s="71"/>
      <c r="R36" s="71"/>
      <c r="S36" s="71"/>
      <c r="T36" s="71"/>
      <c r="U36" s="71"/>
      <c r="V36" s="71"/>
      <c r="W36" s="71"/>
      <c r="X36" s="71"/>
      <c r="Y36" s="71"/>
      <c r="Z36" s="71"/>
      <c r="AA36" s="71"/>
    </row>
    <row r="37" spans="1:27" ht="12.75" customHeight="1" x14ac:dyDescent="0.2">
      <c r="A37" s="71"/>
      <c r="B37" s="47" t="s">
        <v>197</v>
      </c>
      <c r="C37" s="50" t="s">
        <v>198</v>
      </c>
      <c r="D37" s="50">
        <v>29</v>
      </c>
      <c r="E37" s="221"/>
      <c r="F37" s="221"/>
      <c r="G37" s="221"/>
      <c r="H37" s="221"/>
      <c r="I37" s="71"/>
      <c r="J37" s="71"/>
      <c r="K37" s="71"/>
      <c r="L37" s="71"/>
      <c r="M37" s="71"/>
      <c r="N37" s="71"/>
      <c r="O37" s="71"/>
      <c r="P37" s="71"/>
      <c r="Q37" s="71"/>
      <c r="R37" s="71"/>
      <c r="S37" s="71"/>
      <c r="T37" s="71"/>
      <c r="U37" s="71"/>
      <c r="V37" s="71"/>
      <c r="W37" s="71"/>
      <c r="X37" s="71"/>
      <c r="Y37" s="71"/>
      <c r="Z37" s="71"/>
      <c r="AA37" s="71"/>
    </row>
    <row r="38" spans="1:27" ht="12.75" customHeight="1" x14ac:dyDescent="0.2">
      <c r="A38" s="71"/>
      <c r="B38" s="47" t="s">
        <v>199</v>
      </c>
      <c r="C38" s="50" t="s">
        <v>200</v>
      </c>
      <c r="D38" s="50">
        <v>30</v>
      </c>
      <c r="E38" s="221"/>
      <c r="F38" s="221"/>
      <c r="G38" s="221"/>
      <c r="H38" s="221"/>
      <c r="I38" s="71"/>
      <c r="J38" s="71"/>
      <c r="K38" s="71"/>
      <c r="L38" s="71"/>
      <c r="M38" s="71"/>
      <c r="N38" s="71"/>
      <c r="O38" s="71"/>
      <c r="P38" s="71"/>
      <c r="Q38" s="71"/>
      <c r="R38" s="71"/>
      <c r="S38" s="71"/>
      <c r="T38" s="71"/>
      <c r="U38" s="71"/>
      <c r="V38" s="71"/>
      <c r="W38" s="71"/>
      <c r="X38" s="71"/>
      <c r="Y38" s="71"/>
      <c r="Z38" s="71"/>
      <c r="AA38" s="71"/>
    </row>
    <row r="39" spans="1:27" ht="12.75" customHeight="1" x14ac:dyDescent="0.2">
      <c r="A39" s="71"/>
      <c r="B39" s="47" t="s">
        <v>201</v>
      </c>
      <c r="C39" s="50" t="s">
        <v>202</v>
      </c>
      <c r="D39" s="50">
        <v>31</v>
      </c>
      <c r="E39" s="221"/>
      <c r="F39" s="221"/>
      <c r="G39" s="221"/>
      <c r="H39" s="221"/>
      <c r="I39" s="71"/>
      <c r="J39" s="71"/>
      <c r="K39" s="71"/>
      <c r="L39" s="71"/>
      <c r="M39" s="71"/>
      <c r="N39" s="71"/>
      <c r="O39" s="71"/>
      <c r="P39" s="71"/>
      <c r="Q39" s="71"/>
      <c r="R39" s="71"/>
      <c r="S39" s="71"/>
      <c r="T39" s="71"/>
      <c r="U39" s="71"/>
      <c r="V39" s="71"/>
      <c r="W39" s="71"/>
      <c r="X39" s="71"/>
      <c r="Y39" s="71"/>
      <c r="Z39" s="71"/>
      <c r="AA39" s="71"/>
    </row>
    <row r="40" spans="1:27" ht="12.75" customHeight="1" x14ac:dyDescent="0.2">
      <c r="A40" s="71"/>
      <c r="B40" s="51" t="s">
        <v>203</v>
      </c>
      <c r="C40" s="52" t="s">
        <v>204</v>
      </c>
      <c r="D40" s="52">
        <v>32</v>
      </c>
      <c r="E40" s="74">
        <f t="shared" ref="E40:H40" si="6">SUM(E33:E39)</f>
        <v>0</v>
      </c>
      <c r="F40" s="74">
        <f t="shared" si="6"/>
        <v>0</v>
      </c>
      <c r="G40" s="74">
        <f t="shared" si="6"/>
        <v>0</v>
      </c>
      <c r="H40" s="74">
        <f t="shared" si="6"/>
        <v>0</v>
      </c>
      <c r="I40" s="71"/>
      <c r="J40" s="71"/>
      <c r="K40" s="71"/>
      <c r="L40" s="71"/>
      <c r="M40" s="71"/>
      <c r="N40" s="71"/>
      <c r="O40" s="71"/>
      <c r="P40" s="71"/>
      <c r="Q40" s="71"/>
      <c r="R40" s="71"/>
      <c r="S40" s="71"/>
      <c r="T40" s="71"/>
      <c r="U40" s="71"/>
      <c r="V40" s="71"/>
      <c r="W40" s="71"/>
      <c r="X40" s="71"/>
      <c r="Y40" s="71"/>
      <c r="Z40" s="71"/>
      <c r="AA40" s="71"/>
    </row>
    <row r="41" spans="1:27" ht="12.75" customHeight="1" x14ac:dyDescent="0.2">
      <c r="A41" s="71"/>
      <c r="B41" s="47" t="s">
        <v>205</v>
      </c>
      <c r="C41" s="50" t="s">
        <v>206</v>
      </c>
      <c r="D41" s="50">
        <v>33</v>
      </c>
      <c r="E41" s="221"/>
      <c r="F41" s="221"/>
      <c r="G41" s="221"/>
      <c r="H41" s="221"/>
      <c r="I41" s="71"/>
      <c r="J41" s="71"/>
      <c r="K41" s="71"/>
      <c r="L41" s="71"/>
      <c r="M41" s="71"/>
      <c r="N41" s="71"/>
      <c r="O41" s="71"/>
      <c r="P41" s="71"/>
      <c r="Q41" s="71"/>
      <c r="R41" s="71"/>
      <c r="S41" s="71"/>
      <c r="T41" s="71"/>
      <c r="U41" s="71"/>
      <c r="V41" s="71"/>
      <c r="W41" s="71"/>
      <c r="X41" s="71"/>
      <c r="Y41" s="71"/>
      <c r="Z41" s="71"/>
      <c r="AA41" s="71"/>
    </row>
    <row r="42" spans="1:27" ht="12.75" customHeight="1" x14ac:dyDescent="0.2">
      <c r="A42" s="71"/>
      <c r="B42" s="58" t="s">
        <v>207</v>
      </c>
      <c r="C42" s="59" t="s">
        <v>208</v>
      </c>
      <c r="D42" s="59">
        <v>34</v>
      </c>
      <c r="E42" s="80">
        <f t="shared" ref="E42:H42" si="7">SUM(E40:E41)</f>
        <v>0</v>
      </c>
      <c r="F42" s="80">
        <f t="shared" si="7"/>
        <v>0</v>
      </c>
      <c r="G42" s="80">
        <f t="shared" si="7"/>
        <v>0</v>
      </c>
      <c r="H42" s="80">
        <f t="shared" si="7"/>
        <v>0</v>
      </c>
      <c r="I42" s="71"/>
      <c r="J42" s="71"/>
      <c r="K42" s="71"/>
      <c r="L42" s="71"/>
      <c r="M42" s="71"/>
      <c r="N42" s="71"/>
      <c r="O42" s="71"/>
      <c r="P42" s="71"/>
      <c r="Q42" s="71"/>
      <c r="R42" s="71"/>
      <c r="S42" s="71"/>
      <c r="T42" s="71"/>
      <c r="U42" s="71"/>
      <c r="V42" s="71"/>
      <c r="W42" s="71"/>
      <c r="X42" s="71"/>
      <c r="Y42" s="71"/>
      <c r="Z42" s="71"/>
      <c r="AA42" s="71"/>
    </row>
    <row r="43" spans="1:27" ht="12.75" customHeight="1" x14ac:dyDescent="0.2">
      <c r="A43" s="13"/>
      <c r="B43" s="71"/>
      <c r="C43" s="71"/>
      <c r="D43" s="72"/>
      <c r="E43" s="70"/>
      <c r="F43" s="70"/>
      <c r="G43" s="70"/>
      <c r="H43" s="70"/>
      <c r="I43" s="71"/>
      <c r="J43" s="71"/>
      <c r="K43" s="71"/>
      <c r="L43" s="71"/>
      <c r="M43" s="71"/>
      <c r="N43" s="71"/>
      <c r="O43" s="71"/>
      <c r="P43" s="71"/>
      <c r="Q43" s="71"/>
      <c r="R43" s="71"/>
      <c r="S43" s="71"/>
      <c r="T43" s="71"/>
      <c r="U43" s="71"/>
      <c r="V43" s="71"/>
      <c r="W43" s="71"/>
      <c r="X43" s="71"/>
      <c r="Y43" s="71"/>
      <c r="Z43" s="71"/>
      <c r="AA43" s="71"/>
    </row>
    <row r="44" spans="1:27" ht="12.75" customHeight="1" x14ac:dyDescent="0.2">
      <c r="A44" s="13"/>
      <c r="B44" s="13" t="s">
        <v>209</v>
      </c>
      <c r="C44" s="71"/>
      <c r="D44" s="72"/>
      <c r="E44" s="63">
        <f>'B12_Historical BS'!E60*-1</f>
        <v>0</v>
      </c>
      <c r="F44" s="13">
        <f>'B12_Historical BS'!F60*-1</f>
        <v>0</v>
      </c>
      <c r="G44" s="13">
        <f>'B12_Historical BS'!G60*-1</f>
        <v>0</v>
      </c>
      <c r="H44" s="13">
        <f>'B12_Historical BS'!H60*-1</f>
        <v>0</v>
      </c>
      <c r="I44" s="71"/>
      <c r="J44" s="71"/>
      <c r="K44" s="71"/>
      <c r="L44" s="71"/>
      <c r="M44" s="71"/>
      <c r="N44" s="71"/>
      <c r="O44" s="71"/>
      <c r="P44" s="71"/>
      <c r="Q44" s="71"/>
      <c r="R44" s="71"/>
      <c r="S44" s="71"/>
      <c r="T44" s="71"/>
      <c r="U44" s="71"/>
      <c r="V44" s="71"/>
      <c r="W44" s="71"/>
      <c r="X44" s="71"/>
      <c r="Y44" s="71"/>
      <c r="Z44" s="71"/>
      <c r="AA44" s="71"/>
    </row>
    <row r="45" spans="1:27" ht="12.75" customHeight="1" x14ac:dyDescent="0.2">
      <c r="A45" s="13"/>
      <c r="B45" s="13" t="s">
        <v>210</v>
      </c>
      <c r="C45" s="71"/>
      <c r="D45" s="72"/>
      <c r="E45" s="63">
        <f t="shared" ref="E45:H45" si="8">ROUND(E42,0)-ROUND(E44,0)</f>
        <v>0</v>
      </c>
      <c r="F45" s="63">
        <f t="shared" si="8"/>
        <v>0</v>
      </c>
      <c r="G45" s="63">
        <f t="shared" si="8"/>
        <v>0</v>
      </c>
      <c r="H45" s="63">
        <f t="shared" si="8"/>
        <v>0</v>
      </c>
      <c r="I45" s="71"/>
      <c r="J45" s="71"/>
      <c r="K45" s="71"/>
      <c r="L45" s="71"/>
      <c r="M45" s="71"/>
      <c r="N45" s="71"/>
      <c r="O45" s="71"/>
      <c r="P45" s="71"/>
      <c r="Q45" s="71"/>
      <c r="R45" s="71"/>
      <c r="S45" s="71"/>
      <c r="T45" s="71"/>
      <c r="U45" s="71"/>
      <c r="V45" s="71"/>
      <c r="W45" s="71"/>
      <c r="X45" s="71"/>
      <c r="Y45" s="71"/>
      <c r="Z45" s="71"/>
      <c r="AA45" s="71"/>
    </row>
    <row r="46" spans="1:27" ht="12.75" customHeight="1" x14ac:dyDescent="0.2">
      <c r="A46" s="13"/>
      <c r="B46" s="13" t="s">
        <v>211</v>
      </c>
      <c r="C46" s="71"/>
      <c r="D46" s="72"/>
      <c r="E46" s="64" t="str">
        <f t="shared" ref="E46:H46" si="9">IF(E45=0,"ok","Error")</f>
        <v>ok</v>
      </c>
      <c r="F46" s="64" t="str">
        <f t="shared" si="9"/>
        <v>ok</v>
      </c>
      <c r="G46" s="64" t="str">
        <f t="shared" si="9"/>
        <v>ok</v>
      </c>
      <c r="H46" s="64" t="str">
        <f t="shared" si="9"/>
        <v>ok</v>
      </c>
      <c r="I46" s="64"/>
      <c r="J46" s="71"/>
      <c r="K46" s="71"/>
      <c r="L46" s="71"/>
      <c r="M46" s="71"/>
      <c r="N46" s="71"/>
      <c r="O46" s="71"/>
      <c r="P46" s="71"/>
      <c r="Q46" s="71"/>
      <c r="R46" s="71"/>
      <c r="S46" s="71"/>
      <c r="T46" s="71"/>
      <c r="U46" s="71"/>
      <c r="V46" s="71"/>
      <c r="W46" s="71"/>
      <c r="X46" s="71"/>
      <c r="Y46" s="71"/>
      <c r="Z46" s="71"/>
      <c r="AA46" s="71"/>
    </row>
    <row r="47" spans="1:27" ht="12.75" customHeight="1" x14ac:dyDescent="0.2">
      <c r="A47" s="13"/>
      <c r="B47" s="13"/>
      <c r="C47" s="71"/>
      <c r="D47" s="72"/>
      <c r="E47" s="65" t="str">
        <f>IF(COUNTIF(E46:H46,"Error")&gt;0,"Please check input again","")</f>
        <v/>
      </c>
      <c r="F47" s="70"/>
      <c r="G47" s="70"/>
      <c r="H47" s="70"/>
      <c r="I47" s="71"/>
      <c r="J47" s="71"/>
      <c r="K47" s="71"/>
      <c r="L47" s="71"/>
      <c r="M47" s="71"/>
      <c r="N47" s="71"/>
      <c r="O47" s="71"/>
      <c r="P47" s="71"/>
      <c r="Q47" s="71"/>
      <c r="R47" s="71"/>
      <c r="S47" s="71"/>
      <c r="T47" s="71"/>
      <c r="U47" s="71"/>
      <c r="V47" s="71"/>
      <c r="W47" s="71"/>
      <c r="X47" s="71"/>
      <c r="Y47" s="71"/>
      <c r="Z47" s="71"/>
      <c r="AA47" s="71"/>
    </row>
    <row r="48" spans="1:27" ht="12.75" customHeight="1" x14ac:dyDescent="0.2">
      <c r="A48" s="13"/>
      <c r="B48" s="71"/>
      <c r="C48" s="71"/>
      <c r="D48" s="72"/>
      <c r="E48" s="70"/>
      <c r="F48" s="70"/>
      <c r="G48" s="70"/>
      <c r="H48" s="70"/>
      <c r="I48" s="71"/>
      <c r="J48" s="71"/>
      <c r="K48" s="71"/>
      <c r="L48" s="71"/>
      <c r="M48" s="71"/>
      <c r="N48" s="71"/>
      <c r="O48" s="71"/>
      <c r="P48" s="71"/>
      <c r="Q48" s="71"/>
      <c r="R48" s="71"/>
      <c r="S48" s="71"/>
      <c r="T48" s="71"/>
      <c r="U48" s="71"/>
      <c r="V48" s="71"/>
      <c r="W48" s="71"/>
      <c r="X48" s="71"/>
      <c r="Y48" s="71"/>
      <c r="Z48" s="71"/>
      <c r="AA48" s="71"/>
    </row>
    <row r="49" spans="1:27" ht="12" customHeight="1" x14ac:dyDescent="0.2">
      <c r="A49" s="189" t="s">
        <v>24</v>
      </c>
      <c r="B49" s="28"/>
      <c r="C49" s="28"/>
      <c r="D49" s="28"/>
      <c r="E49" s="30"/>
      <c r="F49" s="31"/>
      <c r="G49" s="31"/>
      <c r="H49" s="31"/>
      <c r="I49" s="31"/>
      <c r="J49" s="31"/>
      <c r="K49" s="31"/>
      <c r="L49" s="31"/>
      <c r="M49" s="31"/>
      <c r="N49" s="31"/>
      <c r="O49" s="31"/>
      <c r="P49" s="31"/>
      <c r="Q49" s="31"/>
      <c r="R49" s="31"/>
      <c r="S49" s="31"/>
      <c r="T49" s="31"/>
      <c r="U49" s="31"/>
      <c r="V49" s="31"/>
      <c r="W49" s="31"/>
      <c r="X49" s="31"/>
      <c r="Y49" s="31"/>
      <c r="Z49" s="31"/>
      <c r="AA49" s="31"/>
    </row>
    <row r="50" spans="1:27" ht="12.75" customHeight="1" x14ac:dyDescent="0.2">
      <c r="A50" s="13"/>
      <c r="B50" s="71"/>
      <c r="C50" s="71"/>
      <c r="D50" s="72"/>
      <c r="E50" s="70"/>
      <c r="F50" s="70"/>
      <c r="G50" s="70"/>
      <c r="H50" s="70"/>
      <c r="I50" s="71"/>
      <c r="J50" s="71"/>
      <c r="K50" s="71"/>
      <c r="L50" s="71"/>
      <c r="M50" s="71"/>
      <c r="N50" s="71"/>
      <c r="O50" s="71"/>
      <c r="P50" s="71"/>
      <c r="Q50" s="71"/>
      <c r="R50" s="71"/>
      <c r="S50" s="71"/>
      <c r="T50" s="71"/>
      <c r="U50" s="71"/>
      <c r="V50" s="71"/>
      <c r="W50" s="71"/>
      <c r="X50" s="71"/>
      <c r="Y50" s="71"/>
      <c r="Z50" s="71"/>
      <c r="AA50" s="71"/>
    </row>
    <row r="51" spans="1:27" ht="12.75" customHeight="1" x14ac:dyDescent="0.2">
      <c r="A51" s="13"/>
      <c r="B51" s="71"/>
      <c r="C51" s="71"/>
      <c r="D51" s="72"/>
      <c r="E51" s="70"/>
      <c r="F51" s="70"/>
      <c r="G51" s="70"/>
      <c r="H51" s="70"/>
      <c r="I51" s="71"/>
      <c r="J51" s="71"/>
      <c r="K51" s="71"/>
      <c r="L51" s="71"/>
      <c r="M51" s="71"/>
      <c r="N51" s="71"/>
      <c r="O51" s="71"/>
      <c r="P51" s="71"/>
      <c r="Q51" s="71"/>
      <c r="R51" s="71"/>
      <c r="S51" s="71"/>
      <c r="T51" s="71"/>
      <c r="U51" s="71"/>
      <c r="V51" s="71"/>
      <c r="W51" s="71"/>
      <c r="X51" s="71"/>
      <c r="Y51" s="71"/>
      <c r="Z51" s="71"/>
      <c r="AA51" s="71"/>
    </row>
    <row r="52" spans="1:27" ht="12.75" customHeight="1" x14ac:dyDescent="0.2">
      <c r="A52" s="13"/>
      <c r="B52" s="71"/>
      <c r="C52" s="71"/>
      <c r="D52" s="72"/>
      <c r="E52" s="70"/>
      <c r="F52" s="70"/>
      <c r="G52" s="70"/>
      <c r="H52" s="70"/>
      <c r="I52" s="71"/>
      <c r="J52" s="71"/>
      <c r="K52" s="71"/>
      <c r="L52" s="71"/>
      <c r="M52" s="71"/>
      <c r="N52" s="71"/>
      <c r="O52" s="71"/>
      <c r="P52" s="71"/>
      <c r="Q52" s="71"/>
      <c r="R52" s="71"/>
      <c r="S52" s="71"/>
      <c r="T52" s="71"/>
      <c r="U52" s="71"/>
      <c r="V52" s="71"/>
      <c r="W52" s="71"/>
      <c r="X52" s="71"/>
      <c r="Y52" s="71"/>
      <c r="Z52" s="71"/>
      <c r="AA52" s="71"/>
    </row>
    <row r="53" spans="1:27" ht="12.75" customHeight="1" x14ac:dyDescent="0.2">
      <c r="A53" s="13"/>
      <c r="B53" s="71"/>
      <c r="C53" s="71"/>
      <c r="D53" s="72"/>
      <c r="E53" s="70"/>
      <c r="F53" s="70"/>
      <c r="G53" s="70"/>
      <c r="H53" s="70"/>
      <c r="I53" s="71"/>
      <c r="J53" s="71"/>
      <c r="K53" s="71"/>
      <c r="L53" s="71"/>
      <c r="M53" s="71"/>
      <c r="N53" s="71"/>
      <c r="O53" s="71"/>
      <c r="P53" s="71"/>
      <c r="Q53" s="71"/>
      <c r="R53" s="71"/>
      <c r="S53" s="71"/>
      <c r="T53" s="71"/>
      <c r="U53" s="71"/>
      <c r="V53" s="71"/>
      <c r="W53" s="71"/>
      <c r="X53" s="71"/>
      <c r="Y53" s="71"/>
      <c r="Z53" s="71"/>
      <c r="AA53" s="71"/>
    </row>
    <row r="54" spans="1:27" ht="12.75" customHeight="1" x14ac:dyDescent="0.2">
      <c r="A54" s="13"/>
      <c r="B54" s="71"/>
      <c r="C54" s="71"/>
      <c r="D54" s="72"/>
      <c r="E54" s="70"/>
      <c r="F54" s="70"/>
      <c r="G54" s="70"/>
      <c r="H54" s="70"/>
      <c r="I54" s="71"/>
      <c r="J54" s="71"/>
      <c r="K54" s="71"/>
      <c r="L54" s="71"/>
      <c r="M54" s="71"/>
      <c r="N54" s="71"/>
      <c r="O54" s="71"/>
      <c r="P54" s="71"/>
      <c r="Q54" s="71"/>
      <c r="R54" s="71"/>
      <c r="S54" s="71"/>
      <c r="T54" s="71"/>
      <c r="U54" s="71"/>
      <c r="V54" s="71"/>
      <c r="W54" s="71"/>
      <c r="X54" s="71"/>
      <c r="Y54" s="71"/>
      <c r="Z54" s="71"/>
      <c r="AA54" s="71"/>
    </row>
    <row r="55" spans="1:27" ht="12.75" customHeight="1" x14ac:dyDescent="0.2">
      <c r="A55" s="13"/>
      <c r="B55" s="71"/>
      <c r="C55" s="71"/>
      <c r="D55" s="72"/>
      <c r="E55" s="70"/>
      <c r="F55" s="70"/>
      <c r="G55" s="70"/>
      <c r="H55" s="70"/>
      <c r="I55" s="71"/>
      <c r="J55" s="71"/>
      <c r="K55" s="71"/>
      <c r="L55" s="71"/>
      <c r="M55" s="71"/>
      <c r="N55" s="71"/>
      <c r="O55" s="71"/>
      <c r="P55" s="71"/>
      <c r="Q55" s="71"/>
      <c r="R55" s="71"/>
      <c r="S55" s="71"/>
      <c r="T55" s="71"/>
      <c r="U55" s="71"/>
      <c r="V55" s="71"/>
      <c r="W55" s="71"/>
      <c r="X55" s="71"/>
      <c r="Y55" s="71"/>
      <c r="Z55" s="71"/>
      <c r="AA55" s="71"/>
    </row>
    <row r="56" spans="1:27" ht="12.75" customHeight="1" x14ac:dyDescent="0.2">
      <c r="A56" s="13"/>
      <c r="B56" s="71"/>
      <c r="C56" s="71"/>
      <c r="D56" s="72"/>
      <c r="E56" s="70"/>
      <c r="F56" s="70"/>
      <c r="G56" s="70"/>
      <c r="H56" s="70"/>
      <c r="I56" s="71"/>
      <c r="J56" s="71"/>
      <c r="K56" s="71"/>
      <c r="L56" s="71"/>
      <c r="M56" s="71"/>
      <c r="N56" s="71"/>
      <c r="O56" s="71"/>
      <c r="P56" s="71"/>
      <c r="Q56" s="71"/>
      <c r="R56" s="71"/>
      <c r="S56" s="71"/>
      <c r="T56" s="71"/>
      <c r="U56" s="71"/>
      <c r="V56" s="71"/>
      <c r="W56" s="71"/>
      <c r="X56" s="71"/>
      <c r="Y56" s="71"/>
      <c r="Z56" s="71"/>
      <c r="AA56" s="71"/>
    </row>
    <row r="57" spans="1:27" ht="12.75" customHeight="1" x14ac:dyDescent="0.2">
      <c r="A57" s="13"/>
      <c r="B57" s="71"/>
      <c r="C57" s="71"/>
      <c r="D57" s="72"/>
      <c r="E57" s="70"/>
      <c r="F57" s="70"/>
      <c r="G57" s="70"/>
      <c r="H57" s="70"/>
      <c r="I57" s="71"/>
      <c r="J57" s="71"/>
      <c r="K57" s="71"/>
      <c r="L57" s="71"/>
      <c r="M57" s="71"/>
      <c r="N57" s="71"/>
      <c r="O57" s="71"/>
      <c r="P57" s="71"/>
      <c r="Q57" s="71"/>
      <c r="R57" s="71"/>
      <c r="S57" s="71"/>
      <c r="T57" s="71"/>
      <c r="U57" s="71"/>
      <c r="V57" s="71"/>
      <c r="W57" s="71"/>
      <c r="X57" s="71"/>
      <c r="Y57" s="71"/>
      <c r="Z57" s="71"/>
      <c r="AA57" s="71"/>
    </row>
    <row r="58" spans="1:27" ht="12.75" customHeight="1" x14ac:dyDescent="0.2">
      <c r="A58" s="13"/>
      <c r="B58" s="71"/>
      <c r="C58" s="71"/>
      <c r="D58" s="72"/>
      <c r="E58" s="70"/>
      <c r="F58" s="70"/>
      <c r="G58" s="70"/>
      <c r="H58" s="70"/>
      <c r="I58" s="71"/>
      <c r="J58" s="71"/>
      <c r="K58" s="71"/>
      <c r="L58" s="71"/>
      <c r="M58" s="71"/>
      <c r="N58" s="71"/>
      <c r="O58" s="71"/>
      <c r="P58" s="71"/>
      <c r="Q58" s="71"/>
      <c r="R58" s="71"/>
      <c r="S58" s="71"/>
      <c r="T58" s="71"/>
      <c r="U58" s="71"/>
      <c r="V58" s="71"/>
      <c r="W58" s="71"/>
      <c r="X58" s="71"/>
      <c r="Y58" s="71"/>
      <c r="Z58" s="71"/>
      <c r="AA58" s="71"/>
    </row>
    <row r="59" spans="1:27" ht="12.75" customHeight="1" x14ac:dyDescent="0.2">
      <c r="A59" s="13"/>
      <c r="B59" s="71"/>
      <c r="C59" s="71"/>
      <c r="D59" s="72"/>
      <c r="E59" s="70"/>
      <c r="F59" s="70"/>
      <c r="G59" s="70"/>
      <c r="H59" s="70"/>
      <c r="I59" s="71"/>
      <c r="J59" s="71"/>
      <c r="K59" s="71"/>
      <c r="L59" s="71"/>
      <c r="M59" s="71"/>
      <c r="N59" s="71"/>
      <c r="O59" s="71"/>
      <c r="P59" s="71"/>
      <c r="Q59" s="71"/>
      <c r="R59" s="71"/>
      <c r="S59" s="71"/>
      <c r="T59" s="71"/>
      <c r="U59" s="71"/>
      <c r="V59" s="71"/>
      <c r="W59" s="71"/>
      <c r="X59" s="71"/>
      <c r="Y59" s="71"/>
      <c r="Z59" s="71"/>
      <c r="AA59" s="71"/>
    </row>
    <row r="60" spans="1:27" ht="12.75" customHeight="1" x14ac:dyDescent="0.2">
      <c r="A60" s="13"/>
      <c r="B60" s="71"/>
      <c r="C60" s="71"/>
      <c r="D60" s="72"/>
      <c r="E60" s="70"/>
      <c r="F60" s="70"/>
      <c r="G60" s="70"/>
      <c r="H60" s="70"/>
      <c r="I60" s="71"/>
      <c r="J60" s="71"/>
      <c r="K60" s="71"/>
      <c r="L60" s="71"/>
      <c r="M60" s="71"/>
      <c r="N60" s="71"/>
      <c r="O60" s="71"/>
      <c r="P60" s="71"/>
      <c r="Q60" s="71"/>
      <c r="R60" s="71"/>
      <c r="S60" s="71"/>
      <c r="T60" s="71"/>
      <c r="U60" s="71"/>
      <c r="V60" s="71"/>
      <c r="W60" s="71"/>
      <c r="X60" s="71"/>
      <c r="Y60" s="71"/>
      <c r="Z60" s="71"/>
      <c r="AA60" s="71"/>
    </row>
    <row r="61" spans="1:27" ht="12.75" customHeight="1" x14ac:dyDescent="0.2">
      <c r="A61" s="13"/>
      <c r="B61" s="71"/>
      <c r="C61" s="71"/>
      <c r="D61" s="72"/>
      <c r="E61" s="70"/>
      <c r="F61" s="70"/>
      <c r="G61" s="70"/>
      <c r="H61" s="70"/>
      <c r="I61" s="71"/>
      <c r="J61" s="71"/>
      <c r="K61" s="71"/>
      <c r="L61" s="71"/>
      <c r="M61" s="71"/>
      <c r="N61" s="71"/>
      <c r="O61" s="71"/>
      <c r="P61" s="71"/>
      <c r="Q61" s="71"/>
      <c r="R61" s="71"/>
      <c r="S61" s="71"/>
      <c r="T61" s="71"/>
      <c r="U61" s="71"/>
      <c r="V61" s="71"/>
      <c r="W61" s="71"/>
      <c r="X61" s="71"/>
      <c r="Y61" s="71"/>
      <c r="Z61" s="71"/>
      <c r="AA61" s="71"/>
    </row>
    <row r="62" spans="1:27" ht="12.75" customHeight="1" x14ac:dyDescent="0.2">
      <c r="A62" s="13"/>
      <c r="B62" s="71"/>
      <c r="C62" s="71"/>
      <c r="D62" s="72"/>
      <c r="E62" s="70"/>
      <c r="F62" s="70"/>
      <c r="G62" s="70"/>
      <c r="H62" s="70"/>
      <c r="I62" s="71"/>
      <c r="J62" s="71"/>
      <c r="K62" s="71"/>
      <c r="L62" s="71"/>
      <c r="M62" s="71"/>
      <c r="N62" s="71"/>
      <c r="O62" s="71"/>
      <c r="P62" s="71"/>
      <c r="Q62" s="71"/>
      <c r="R62" s="71"/>
      <c r="S62" s="71"/>
      <c r="T62" s="71"/>
      <c r="U62" s="71"/>
      <c r="V62" s="71"/>
      <c r="W62" s="71"/>
      <c r="X62" s="71"/>
      <c r="Y62" s="71"/>
      <c r="Z62" s="71"/>
      <c r="AA62" s="71"/>
    </row>
    <row r="63" spans="1:27" ht="12.75" customHeight="1" x14ac:dyDescent="0.2">
      <c r="A63" s="13"/>
      <c r="B63" s="71"/>
      <c r="C63" s="71"/>
      <c r="D63" s="72"/>
      <c r="E63" s="70"/>
      <c r="F63" s="70"/>
      <c r="G63" s="70"/>
      <c r="H63" s="70"/>
      <c r="I63" s="71"/>
      <c r="J63" s="71"/>
      <c r="K63" s="71"/>
      <c r="L63" s="71"/>
      <c r="M63" s="71"/>
      <c r="N63" s="71"/>
      <c r="O63" s="71"/>
      <c r="P63" s="71"/>
      <c r="Q63" s="71"/>
      <c r="R63" s="71"/>
      <c r="S63" s="71"/>
      <c r="T63" s="71"/>
      <c r="U63" s="71"/>
      <c r="V63" s="71"/>
      <c r="W63" s="71"/>
      <c r="X63" s="71"/>
      <c r="Y63" s="71"/>
      <c r="Z63" s="71"/>
      <c r="AA63" s="71"/>
    </row>
    <row r="64" spans="1:27" ht="12.75" customHeight="1" x14ac:dyDescent="0.2">
      <c r="A64" s="13"/>
      <c r="B64" s="71"/>
      <c r="C64" s="71"/>
      <c r="D64" s="72"/>
      <c r="E64" s="70"/>
      <c r="F64" s="70"/>
      <c r="G64" s="70"/>
      <c r="H64" s="70"/>
      <c r="I64" s="71"/>
      <c r="J64" s="71"/>
      <c r="K64" s="71"/>
      <c r="L64" s="71"/>
      <c r="M64" s="71"/>
      <c r="N64" s="71"/>
      <c r="O64" s="71"/>
      <c r="P64" s="71"/>
      <c r="Q64" s="71"/>
      <c r="R64" s="71"/>
      <c r="S64" s="71"/>
      <c r="T64" s="71"/>
      <c r="U64" s="71"/>
      <c r="V64" s="71"/>
      <c r="W64" s="71"/>
      <c r="X64" s="71"/>
      <c r="Y64" s="71"/>
      <c r="Z64" s="71"/>
      <c r="AA64" s="71"/>
    </row>
    <row r="65" spans="1:27" ht="12.75" customHeight="1" x14ac:dyDescent="0.2">
      <c r="A65" s="13"/>
      <c r="B65" s="71"/>
      <c r="C65" s="71"/>
      <c r="D65" s="72"/>
      <c r="E65" s="70"/>
      <c r="F65" s="70"/>
      <c r="G65" s="70"/>
      <c r="H65" s="70"/>
      <c r="I65" s="71"/>
      <c r="J65" s="71"/>
      <c r="K65" s="71"/>
      <c r="L65" s="71"/>
      <c r="M65" s="71"/>
      <c r="N65" s="71"/>
      <c r="O65" s="71"/>
      <c r="P65" s="71"/>
      <c r="Q65" s="71"/>
      <c r="R65" s="71"/>
      <c r="S65" s="71"/>
      <c r="T65" s="71"/>
      <c r="U65" s="71"/>
      <c r="V65" s="71"/>
      <c r="W65" s="71"/>
      <c r="X65" s="71"/>
      <c r="Y65" s="71"/>
      <c r="Z65" s="71"/>
      <c r="AA65" s="71"/>
    </row>
    <row r="66" spans="1:27" ht="12.75" customHeight="1" x14ac:dyDescent="0.2">
      <c r="A66" s="13"/>
      <c r="B66" s="71"/>
      <c r="C66" s="71"/>
      <c r="D66" s="72"/>
      <c r="E66" s="70"/>
      <c r="F66" s="70"/>
      <c r="G66" s="70"/>
      <c r="H66" s="70"/>
      <c r="I66" s="71"/>
      <c r="J66" s="71"/>
      <c r="K66" s="71"/>
      <c r="L66" s="71"/>
      <c r="M66" s="71"/>
      <c r="N66" s="71"/>
      <c r="O66" s="71"/>
      <c r="P66" s="71"/>
      <c r="Q66" s="71"/>
      <c r="R66" s="71"/>
      <c r="S66" s="71"/>
      <c r="T66" s="71"/>
      <c r="U66" s="71"/>
      <c r="V66" s="71"/>
      <c r="W66" s="71"/>
      <c r="X66" s="71"/>
      <c r="Y66" s="71"/>
      <c r="Z66" s="71"/>
      <c r="AA66" s="71"/>
    </row>
    <row r="67" spans="1:27" ht="12.75" customHeight="1" x14ac:dyDescent="0.2">
      <c r="A67" s="13"/>
      <c r="B67" s="71"/>
      <c r="C67" s="71"/>
      <c r="D67" s="72"/>
      <c r="E67" s="70"/>
      <c r="F67" s="70"/>
      <c r="G67" s="70"/>
      <c r="H67" s="70"/>
      <c r="I67" s="71"/>
      <c r="J67" s="71"/>
      <c r="K67" s="71"/>
      <c r="L67" s="71"/>
      <c r="M67" s="71"/>
      <c r="N67" s="71"/>
      <c r="O67" s="71"/>
      <c r="P67" s="71"/>
      <c r="Q67" s="71"/>
      <c r="R67" s="71"/>
      <c r="S67" s="71"/>
      <c r="T67" s="71"/>
      <c r="U67" s="71"/>
      <c r="V67" s="71"/>
      <c r="W67" s="71"/>
      <c r="X67" s="71"/>
      <c r="Y67" s="71"/>
      <c r="Z67" s="71"/>
      <c r="AA67" s="71"/>
    </row>
    <row r="68" spans="1:27" ht="12.75" customHeight="1" x14ac:dyDescent="0.2">
      <c r="A68" s="13"/>
      <c r="B68" s="71"/>
      <c r="C68" s="71"/>
      <c r="D68" s="72"/>
      <c r="E68" s="70"/>
      <c r="F68" s="70"/>
      <c r="G68" s="70"/>
      <c r="H68" s="70"/>
      <c r="I68" s="71"/>
      <c r="J68" s="71"/>
      <c r="K68" s="71"/>
      <c r="L68" s="71"/>
      <c r="M68" s="71"/>
      <c r="N68" s="71"/>
      <c r="O68" s="71"/>
      <c r="P68" s="71"/>
      <c r="Q68" s="71"/>
      <c r="R68" s="71"/>
      <c r="S68" s="71"/>
      <c r="T68" s="71"/>
      <c r="U68" s="71"/>
      <c r="V68" s="71"/>
      <c r="W68" s="71"/>
      <c r="X68" s="71"/>
      <c r="Y68" s="71"/>
      <c r="Z68" s="71"/>
      <c r="AA68" s="71"/>
    </row>
    <row r="69" spans="1:27" ht="12.75" customHeight="1" x14ac:dyDescent="0.2">
      <c r="A69" s="13"/>
      <c r="B69" s="71"/>
      <c r="C69" s="71"/>
      <c r="D69" s="72"/>
      <c r="E69" s="70"/>
      <c r="F69" s="70"/>
      <c r="G69" s="70"/>
      <c r="H69" s="70"/>
      <c r="I69" s="71"/>
      <c r="J69" s="71"/>
      <c r="K69" s="71"/>
      <c r="L69" s="71"/>
      <c r="M69" s="71"/>
      <c r="N69" s="71"/>
      <c r="O69" s="71"/>
      <c r="P69" s="71"/>
      <c r="Q69" s="71"/>
      <c r="R69" s="71"/>
      <c r="S69" s="71"/>
      <c r="T69" s="71"/>
      <c r="U69" s="71"/>
      <c r="V69" s="71"/>
      <c r="W69" s="71"/>
      <c r="X69" s="71"/>
      <c r="Y69" s="71"/>
      <c r="Z69" s="71"/>
      <c r="AA69" s="71"/>
    </row>
    <row r="70" spans="1:27" ht="12.75" customHeight="1" x14ac:dyDescent="0.2">
      <c r="A70" s="13"/>
      <c r="B70" s="71"/>
      <c r="C70" s="71"/>
      <c r="D70" s="72"/>
      <c r="E70" s="70"/>
      <c r="F70" s="70"/>
      <c r="G70" s="70"/>
      <c r="H70" s="70"/>
      <c r="I70" s="71"/>
      <c r="J70" s="71"/>
      <c r="K70" s="71"/>
      <c r="L70" s="71"/>
      <c r="M70" s="71"/>
      <c r="N70" s="71"/>
      <c r="O70" s="71"/>
      <c r="P70" s="71"/>
      <c r="Q70" s="71"/>
      <c r="R70" s="71"/>
      <c r="S70" s="71"/>
      <c r="T70" s="71"/>
      <c r="U70" s="71"/>
      <c r="V70" s="71"/>
      <c r="W70" s="71"/>
      <c r="X70" s="71"/>
      <c r="Y70" s="71"/>
      <c r="Z70" s="71"/>
      <c r="AA70" s="71"/>
    </row>
    <row r="71" spans="1:27" ht="12.75" customHeight="1" x14ac:dyDescent="0.2">
      <c r="A71" s="13"/>
      <c r="B71" s="71"/>
      <c r="C71" s="71"/>
      <c r="D71" s="72"/>
      <c r="E71" s="70"/>
      <c r="F71" s="70"/>
      <c r="G71" s="70"/>
      <c r="H71" s="70"/>
      <c r="I71" s="71"/>
      <c r="J71" s="71"/>
      <c r="K71" s="71"/>
      <c r="L71" s="71"/>
      <c r="M71" s="71"/>
      <c r="N71" s="71"/>
      <c r="O71" s="71"/>
      <c r="P71" s="71"/>
      <c r="Q71" s="71"/>
      <c r="R71" s="71"/>
      <c r="S71" s="71"/>
      <c r="T71" s="71"/>
      <c r="U71" s="71"/>
      <c r="V71" s="71"/>
      <c r="W71" s="71"/>
      <c r="X71" s="71"/>
      <c r="Y71" s="71"/>
      <c r="Z71" s="71"/>
      <c r="AA71" s="71"/>
    </row>
    <row r="72" spans="1:27" ht="12.75" customHeight="1" x14ac:dyDescent="0.2">
      <c r="A72" s="13"/>
      <c r="B72" s="71"/>
      <c r="C72" s="71"/>
      <c r="D72" s="72"/>
      <c r="E72" s="70"/>
      <c r="F72" s="70"/>
      <c r="G72" s="70"/>
      <c r="H72" s="70"/>
      <c r="I72" s="71"/>
      <c r="J72" s="71"/>
      <c r="K72" s="71"/>
      <c r="L72" s="71"/>
      <c r="M72" s="71"/>
      <c r="N72" s="71"/>
      <c r="O72" s="71"/>
      <c r="P72" s="71"/>
      <c r="Q72" s="71"/>
      <c r="R72" s="71"/>
      <c r="S72" s="71"/>
      <c r="T72" s="71"/>
      <c r="U72" s="71"/>
      <c r="V72" s="71"/>
      <c r="W72" s="71"/>
      <c r="X72" s="71"/>
      <c r="Y72" s="71"/>
      <c r="Z72" s="71"/>
      <c r="AA72" s="71"/>
    </row>
    <row r="73" spans="1:27" ht="12.75" customHeight="1" x14ac:dyDescent="0.2">
      <c r="A73" s="13"/>
      <c r="B73" s="71"/>
      <c r="C73" s="71"/>
      <c r="D73" s="72"/>
      <c r="E73" s="70"/>
      <c r="F73" s="70"/>
      <c r="G73" s="70"/>
      <c r="H73" s="70"/>
      <c r="I73" s="71"/>
      <c r="J73" s="71"/>
      <c r="K73" s="71"/>
      <c r="L73" s="71"/>
      <c r="M73" s="71"/>
      <c r="N73" s="71"/>
      <c r="O73" s="71"/>
      <c r="P73" s="71"/>
      <c r="Q73" s="71"/>
      <c r="R73" s="71"/>
      <c r="S73" s="71"/>
      <c r="T73" s="71"/>
      <c r="U73" s="71"/>
      <c r="V73" s="71"/>
      <c r="W73" s="71"/>
      <c r="X73" s="71"/>
      <c r="Y73" s="71"/>
      <c r="Z73" s="71"/>
      <c r="AA73" s="71"/>
    </row>
    <row r="74" spans="1:27" ht="12.75" customHeight="1" x14ac:dyDescent="0.2">
      <c r="A74" s="13"/>
      <c r="B74" s="71"/>
      <c r="C74" s="71"/>
      <c r="D74" s="72"/>
      <c r="E74" s="70"/>
      <c r="F74" s="70"/>
      <c r="G74" s="70"/>
      <c r="H74" s="70"/>
      <c r="I74" s="71"/>
      <c r="J74" s="71"/>
      <c r="K74" s="71"/>
      <c r="L74" s="71"/>
      <c r="M74" s="71"/>
      <c r="N74" s="71"/>
      <c r="O74" s="71"/>
      <c r="P74" s="71"/>
      <c r="Q74" s="71"/>
      <c r="R74" s="71"/>
      <c r="S74" s="71"/>
      <c r="T74" s="71"/>
      <c r="U74" s="71"/>
      <c r="V74" s="71"/>
      <c r="W74" s="71"/>
      <c r="X74" s="71"/>
      <c r="Y74" s="71"/>
      <c r="Z74" s="71"/>
      <c r="AA74" s="71"/>
    </row>
    <row r="75" spans="1:27" ht="12.75" customHeight="1" x14ac:dyDescent="0.2">
      <c r="A75" s="13"/>
      <c r="B75" s="71"/>
      <c r="C75" s="71"/>
      <c r="D75" s="72"/>
      <c r="E75" s="70"/>
      <c r="F75" s="70"/>
      <c r="G75" s="70"/>
      <c r="H75" s="70"/>
      <c r="I75" s="71"/>
      <c r="J75" s="71"/>
      <c r="K75" s="71"/>
      <c r="L75" s="71"/>
      <c r="M75" s="71"/>
      <c r="N75" s="71"/>
      <c r="O75" s="71"/>
      <c r="P75" s="71"/>
      <c r="Q75" s="71"/>
      <c r="R75" s="71"/>
      <c r="S75" s="71"/>
      <c r="T75" s="71"/>
      <c r="U75" s="71"/>
      <c r="V75" s="71"/>
      <c r="W75" s="71"/>
      <c r="X75" s="71"/>
      <c r="Y75" s="71"/>
      <c r="Z75" s="71"/>
      <c r="AA75" s="71"/>
    </row>
    <row r="76" spans="1:27" ht="12.75" customHeight="1" x14ac:dyDescent="0.2">
      <c r="A76" s="13"/>
      <c r="B76" s="71"/>
      <c r="C76" s="71"/>
      <c r="D76" s="72"/>
      <c r="E76" s="70"/>
      <c r="F76" s="70"/>
      <c r="G76" s="70"/>
      <c r="H76" s="70"/>
      <c r="I76" s="71"/>
      <c r="J76" s="71"/>
      <c r="K76" s="71"/>
      <c r="L76" s="71"/>
      <c r="M76" s="71"/>
      <c r="N76" s="71"/>
      <c r="O76" s="71"/>
      <c r="P76" s="71"/>
      <c r="Q76" s="71"/>
      <c r="R76" s="71"/>
      <c r="S76" s="71"/>
      <c r="T76" s="71"/>
      <c r="U76" s="71"/>
      <c r="V76" s="71"/>
      <c r="W76" s="71"/>
      <c r="X76" s="71"/>
      <c r="Y76" s="71"/>
      <c r="Z76" s="71"/>
      <c r="AA76" s="71"/>
    </row>
    <row r="77" spans="1:27" ht="12.75" customHeight="1" x14ac:dyDescent="0.2">
      <c r="A77" s="13"/>
      <c r="B77" s="71"/>
      <c r="C77" s="71"/>
      <c r="D77" s="72"/>
      <c r="E77" s="70"/>
      <c r="F77" s="70"/>
      <c r="G77" s="70"/>
      <c r="H77" s="70"/>
      <c r="I77" s="71"/>
      <c r="J77" s="71"/>
      <c r="K77" s="71"/>
      <c r="L77" s="71"/>
      <c r="M77" s="71"/>
      <c r="N77" s="71"/>
      <c r="O77" s="71"/>
      <c r="P77" s="71"/>
      <c r="Q77" s="71"/>
      <c r="R77" s="71"/>
      <c r="S77" s="71"/>
      <c r="T77" s="71"/>
      <c r="U77" s="71"/>
      <c r="V77" s="71"/>
      <c r="W77" s="71"/>
      <c r="X77" s="71"/>
      <c r="Y77" s="71"/>
      <c r="Z77" s="71"/>
      <c r="AA77" s="71"/>
    </row>
    <row r="78" spans="1:27" ht="12.75" customHeight="1" x14ac:dyDescent="0.2">
      <c r="A78" s="13"/>
      <c r="B78" s="71"/>
      <c r="C78" s="71"/>
      <c r="D78" s="72"/>
      <c r="E78" s="70"/>
      <c r="F78" s="70"/>
      <c r="G78" s="70"/>
      <c r="H78" s="70"/>
      <c r="I78" s="71"/>
      <c r="J78" s="71"/>
      <c r="K78" s="71"/>
      <c r="L78" s="71"/>
      <c r="M78" s="71"/>
      <c r="N78" s="71"/>
      <c r="O78" s="71"/>
      <c r="P78" s="71"/>
      <c r="Q78" s="71"/>
      <c r="R78" s="71"/>
      <c r="S78" s="71"/>
      <c r="T78" s="71"/>
      <c r="U78" s="71"/>
      <c r="V78" s="71"/>
      <c r="W78" s="71"/>
      <c r="X78" s="71"/>
      <c r="Y78" s="71"/>
      <c r="Z78" s="71"/>
      <c r="AA78" s="71"/>
    </row>
    <row r="79" spans="1:27" ht="12.75" customHeight="1" x14ac:dyDescent="0.2">
      <c r="A79" s="13"/>
      <c r="B79" s="71"/>
      <c r="C79" s="71"/>
      <c r="D79" s="72"/>
      <c r="E79" s="70"/>
      <c r="F79" s="70"/>
      <c r="G79" s="70"/>
      <c r="H79" s="70"/>
      <c r="I79" s="71"/>
      <c r="J79" s="71"/>
      <c r="K79" s="71"/>
      <c r="L79" s="71"/>
      <c r="M79" s="71"/>
      <c r="N79" s="71"/>
      <c r="O79" s="71"/>
      <c r="P79" s="71"/>
      <c r="Q79" s="71"/>
      <c r="R79" s="71"/>
      <c r="S79" s="71"/>
      <c r="T79" s="71"/>
      <c r="U79" s="71"/>
      <c r="V79" s="71"/>
      <c r="W79" s="71"/>
      <c r="X79" s="71"/>
      <c r="Y79" s="71"/>
      <c r="Z79" s="71"/>
      <c r="AA79" s="71"/>
    </row>
    <row r="80" spans="1:27" ht="12.75" customHeight="1" x14ac:dyDescent="0.2">
      <c r="A80" s="13"/>
      <c r="B80" s="71"/>
      <c r="C80" s="71"/>
      <c r="D80" s="72"/>
      <c r="E80" s="70"/>
      <c r="F80" s="70"/>
      <c r="G80" s="70"/>
      <c r="H80" s="70"/>
      <c r="I80" s="71"/>
      <c r="J80" s="71"/>
      <c r="K80" s="71"/>
      <c r="L80" s="71"/>
      <c r="M80" s="71"/>
      <c r="N80" s="71"/>
      <c r="O80" s="71"/>
      <c r="P80" s="71"/>
      <c r="Q80" s="71"/>
      <c r="R80" s="71"/>
      <c r="S80" s="71"/>
      <c r="T80" s="71"/>
      <c r="U80" s="71"/>
      <c r="V80" s="71"/>
      <c r="W80" s="71"/>
      <c r="X80" s="71"/>
      <c r="Y80" s="71"/>
      <c r="Z80" s="71"/>
      <c r="AA80" s="71"/>
    </row>
    <row r="81" spans="1:27" ht="12.75" customHeight="1" x14ac:dyDescent="0.2">
      <c r="A81" s="13"/>
      <c r="B81" s="71"/>
      <c r="C81" s="71"/>
      <c r="D81" s="72"/>
      <c r="E81" s="70"/>
      <c r="F81" s="70"/>
      <c r="G81" s="70"/>
      <c r="H81" s="70"/>
      <c r="I81" s="71"/>
      <c r="J81" s="71"/>
      <c r="K81" s="71"/>
      <c r="L81" s="71"/>
      <c r="M81" s="71"/>
      <c r="N81" s="71"/>
      <c r="O81" s="71"/>
      <c r="P81" s="71"/>
      <c r="Q81" s="71"/>
      <c r="R81" s="71"/>
      <c r="S81" s="71"/>
      <c r="T81" s="71"/>
      <c r="U81" s="71"/>
      <c r="V81" s="71"/>
      <c r="W81" s="71"/>
      <c r="X81" s="71"/>
      <c r="Y81" s="71"/>
      <c r="Z81" s="71"/>
      <c r="AA81" s="71"/>
    </row>
    <row r="82" spans="1:27" ht="12.75" customHeight="1" x14ac:dyDescent="0.2">
      <c r="A82" s="13"/>
      <c r="B82" s="71"/>
      <c r="C82" s="71"/>
      <c r="D82" s="72"/>
      <c r="E82" s="70"/>
      <c r="F82" s="70"/>
      <c r="G82" s="70"/>
      <c r="H82" s="70"/>
      <c r="I82" s="71"/>
      <c r="J82" s="71"/>
      <c r="K82" s="71"/>
      <c r="L82" s="71"/>
      <c r="M82" s="71"/>
      <c r="N82" s="71"/>
      <c r="O82" s="71"/>
      <c r="P82" s="71"/>
      <c r="Q82" s="71"/>
      <c r="R82" s="71"/>
      <c r="S82" s="71"/>
      <c r="T82" s="71"/>
      <c r="U82" s="71"/>
      <c r="V82" s="71"/>
      <c r="W82" s="71"/>
      <c r="X82" s="71"/>
      <c r="Y82" s="71"/>
      <c r="Z82" s="71"/>
      <c r="AA82" s="71"/>
    </row>
    <row r="83" spans="1:27" ht="12.75" customHeight="1" x14ac:dyDescent="0.2">
      <c r="A83" s="13"/>
      <c r="B83" s="71"/>
      <c r="C83" s="71"/>
      <c r="D83" s="72"/>
      <c r="E83" s="70"/>
      <c r="F83" s="70"/>
      <c r="G83" s="70"/>
      <c r="H83" s="70"/>
      <c r="I83" s="71"/>
      <c r="J83" s="71"/>
      <c r="K83" s="71"/>
      <c r="L83" s="71"/>
      <c r="M83" s="71"/>
      <c r="N83" s="71"/>
      <c r="O83" s="71"/>
      <c r="P83" s="71"/>
      <c r="Q83" s="71"/>
      <c r="R83" s="71"/>
      <c r="S83" s="71"/>
      <c r="T83" s="71"/>
      <c r="U83" s="71"/>
      <c r="V83" s="71"/>
      <c r="W83" s="71"/>
      <c r="X83" s="71"/>
      <c r="Y83" s="71"/>
      <c r="Z83" s="71"/>
      <c r="AA83" s="71"/>
    </row>
    <row r="84" spans="1:27" ht="12.75" customHeight="1" x14ac:dyDescent="0.2">
      <c r="A84" s="13"/>
      <c r="B84" s="71"/>
      <c r="C84" s="71"/>
      <c r="D84" s="72"/>
      <c r="E84" s="70"/>
      <c r="F84" s="70"/>
      <c r="G84" s="70"/>
      <c r="H84" s="70"/>
      <c r="I84" s="71"/>
      <c r="J84" s="71"/>
      <c r="K84" s="71"/>
      <c r="L84" s="71"/>
      <c r="M84" s="71"/>
      <c r="N84" s="71"/>
      <c r="O84" s="71"/>
      <c r="P84" s="71"/>
      <c r="Q84" s="71"/>
      <c r="R84" s="71"/>
      <c r="S84" s="71"/>
      <c r="T84" s="71"/>
      <c r="U84" s="71"/>
      <c r="V84" s="71"/>
      <c r="W84" s="71"/>
      <c r="X84" s="71"/>
      <c r="Y84" s="71"/>
      <c r="Z84" s="71"/>
      <c r="AA84" s="71"/>
    </row>
    <row r="85" spans="1:27" ht="12.75" customHeight="1" x14ac:dyDescent="0.2">
      <c r="A85" s="13"/>
      <c r="B85" s="71"/>
      <c r="C85" s="71"/>
      <c r="D85" s="72"/>
      <c r="E85" s="70"/>
      <c r="F85" s="70"/>
      <c r="G85" s="70"/>
      <c r="H85" s="70"/>
      <c r="I85" s="71"/>
      <c r="J85" s="71"/>
      <c r="K85" s="71"/>
      <c r="L85" s="71"/>
      <c r="M85" s="71"/>
      <c r="N85" s="71"/>
      <c r="O85" s="71"/>
      <c r="P85" s="71"/>
      <c r="Q85" s="71"/>
      <c r="R85" s="71"/>
      <c r="S85" s="71"/>
      <c r="T85" s="71"/>
      <c r="U85" s="71"/>
      <c r="V85" s="71"/>
      <c r="W85" s="71"/>
      <c r="X85" s="71"/>
      <c r="Y85" s="71"/>
      <c r="Z85" s="71"/>
      <c r="AA85" s="71"/>
    </row>
    <row r="86" spans="1:27" ht="12.75" customHeight="1" x14ac:dyDescent="0.2">
      <c r="A86" s="13"/>
      <c r="B86" s="71"/>
      <c r="C86" s="71"/>
      <c r="D86" s="72"/>
      <c r="E86" s="70"/>
      <c r="F86" s="70"/>
      <c r="G86" s="70"/>
      <c r="H86" s="70"/>
      <c r="I86" s="71"/>
      <c r="J86" s="71"/>
      <c r="K86" s="71"/>
      <c r="L86" s="71"/>
      <c r="M86" s="71"/>
      <c r="N86" s="71"/>
      <c r="O86" s="71"/>
      <c r="P86" s="71"/>
      <c r="Q86" s="71"/>
      <c r="R86" s="71"/>
      <c r="S86" s="71"/>
      <c r="T86" s="71"/>
      <c r="U86" s="71"/>
      <c r="V86" s="71"/>
      <c r="W86" s="71"/>
      <c r="X86" s="71"/>
      <c r="Y86" s="71"/>
      <c r="Z86" s="71"/>
      <c r="AA86" s="71"/>
    </row>
    <row r="87" spans="1:27" ht="12.75" customHeight="1" x14ac:dyDescent="0.2">
      <c r="A87" s="13"/>
      <c r="B87" s="71"/>
      <c r="C87" s="71"/>
      <c r="D87" s="72"/>
      <c r="E87" s="70"/>
      <c r="F87" s="70"/>
      <c r="G87" s="70"/>
      <c r="H87" s="70"/>
      <c r="I87" s="71"/>
      <c r="J87" s="71"/>
      <c r="K87" s="71"/>
      <c r="L87" s="71"/>
      <c r="M87" s="71"/>
      <c r="N87" s="71"/>
      <c r="O87" s="71"/>
      <c r="P87" s="71"/>
      <c r="Q87" s="71"/>
      <c r="R87" s="71"/>
      <c r="S87" s="71"/>
      <c r="T87" s="71"/>
      <c r="U87" s="71"/>
      <c r="V87" s="71"/>
      <c r="W87" s="71"/>
      <c r="X87" s="71"/>
      <c r="Y87" s="71"/>
      <c r="Z87" s="71"/>
      <c r="AA87" s="71"/>
    </row>
    <row r="88" spans="1:27" ht="12.75" customHeight="1" x14ac:dyDescent="0.2">
      <c r="A88" s="13"/>
      <c r="B88" s="71"/>
      <c r="C88" s="71"/>
      <c r="D88" s="72"/>
      <c r="E88" s="70"/>
      <c r="F88" s="70"/>
      <c r="G88" s="70"/>
      <c r="H88" s="70"/>
      <c r="I88" s="71"/>
      <c r="J88" s="71"/>
      <c r="K88" s="71"/>
      <c r="L88" s="71"/>
      <c r="M88" s="71"/>
      <c r="N88" s="71"/>
      <c r="O88" s="71"/>
      <c r="P88" s="71"/>
      <c r="Q88" s="71"/>
      <c r="R88" s="71"/>
      <c r="S88" s="71"/>
      <c r="T88" s="71"/>
      <c r="U88" s="71"/>
      <c r="V88" s="71"/>
      <c r="W88" s="71"/>
      <c r="X88" s="71"/>
      <c r="Y88" s="71"/>
      <c r="Z88" s="71"/>
      <c r="AA88" s="71"/>
    </row>
    <row r="89" spans="1:27" ht="12.75" customHeight="1" x14ac:dyDescent="0.2">
      <c r="A89" s="13"/>
      <c r="B89" s="71"/>
      <c r="C89" s="71"/>
      <c r="D89" s="72"/>
      <c r="E89" s="70"/>
      <c r="F89" s="70"/>
      <c r="G89" s="70"/>
      <c r="H89" s="70"/>
      <c r="I89" s="71"/>
      <c r="J89" s="71"/>
      <c r="K89" s="71"/>
      <c r="L89" s="71"/>
      <c r="M89" s="71"/>
      <c r="N89" s="71"/>
      <c r="O89" s="71"/>
      <c r="P89" s="71"/>
      <c r="Q89" s="71"/>
      <c r="R89" s="71"/>
      <c r="S89" s="71"/>
      <c r="T89" s="71"/>
      <c r="U89" s="71"/>
      <c r="V89" s="71"/>
      <c r="W89" s="71"/>
      <c r="X89" s="71"/>
      <c r="Y89" s="71"/>
      <c r="Z89" s="71"/>
      <c r="AA89" s="71"/>
    </row>
    <row r="90" spans="1:27" ht="12.75" customHeight="1" x14ac:dyDescent="0.2">
      <c r="A90" s="13"/>
      <c r="B90" s="71"/>
      <c r="C90" s="71"/>
      <c r="D90" s="72"/>
      <c r="E90" s="70"/>
      <c r="F90" s="70"/>
      <c r="G90" s="70"/>
      <c r="H90" s="70"/>
      <c r="I90" s="71"/>
      <c r="J90" s="71"/>
      <c r="K90" s="71"/>
      <c r="L90" s="71"/>
      <c r="M90" s="71"/>
      <c r="N90" s="71"/>
      <c r="O90" s="71"/>
      <c r="P90" s="71"/>
      <c r="Q90" s="71"/>
      <c r="R90" s="71"/>
      <c r="S90" s="71"/>
      <c r="T90" s="71"/>
      <c r="U90" s="71"/>
      <c r="V90" s="71"/>
      <c r="W90" s="71"/>
      <c r="X90" s="71"/>
      <c r="Y90" s="71"/>
      <c r="Z90" s="71"/>
      <c r="AA90" s="71"/>
    </row>
    <row r="91" spans="1:27" ht="12.75" customHeight="1" x14ac:dyDescent="0.2">
      <c r="A91" s="13"/>
      <c r="B91" s="71"/>
      <c r="C91" s="71"/>
      <c r="D91" s="72"/>
      <c r="E91" s="70"/>
      <c r="F91" s="70"/>
      <c r="G91" s="70"/>
      <c r="H91" s="70"/>
      <c r="I91" s="71"/>
      <c r="J91" s="71"/>
      <c r="K91" s="71"/>
      <c r="L91" s="71"/>
      <c r="M91" s="71"/>
      <c r="N91" s="71"/>
      <c r="O91" s="71"/>
      <c r="P91" s="71"/>
      <c r="Q91" s="71"/>
      <c r="R91" s="71"/>
      <c r="S91" s="71"/>
      <c r="T91" s="71"/>
      <c r="U91" s="71"/>
      <c r="V91" s="71"/>
      <c r="W91" s="71"/>
      <c r="X91" s="71"/>
      <c r="Y91" s="71"/>
      <c r="Z91" s="71"/>
      <c r="AA91" s="71"/>
    </row>
    <row r="92" spans="1:27" ht="12.75" customHeight="1" x14ac:dyDescent="0.2">
      <c r="A92" s="13"/>
      <c r="B92" s="71"/>
      <c r="C92" s="71"/>
      <c r="D92" s="72"/>
      <c r="E92" s="70"/>
      <c r="F92" s="70"/>
      <c r="G92" s="70"/>
      <c r="H92" s="70"/>
      <c r="I92" s="71"/>
      <c r="J92" s="71"/>
      <c r="K92" s="71"/>
      <c r="L92" s="71"/>
      <c r="M92" s="71"/>
      <c r="N92" s="71"/>
      <c r="O92" s="71"/>
      <c r="P92" s="71"/>
      <c r="Q92" s="71"/>
      <c r="R92" s="71"/>
      <c r="S92" s="71"/>
      <c r="T92" s="71"/>
      <c r="U92" s="71"/>
      <c r="V92" s="71"/>
      <c r="W92" s="71"/>
      <c r="X92" s="71"/>
      <c r="Y92" s="71"/>
      <c r="Z92" s="71"/>
      <c r="AA92" s="71"/>
    </row>
    <row r="93" spans="1:27" ht="12.75" customHeight="1" x14ac:dyDescent="0.2">
      <c r="A93" s="13"/>
      <c r="B93" s="71"/>
      <c r="C93" s="71"/>
      <c r="D93" s="72"/>
      <c r="E93" s="70"/>
      <c r="F93" s="70"/>
      <c r="G93" s="70"/>
      <c r="H93" s="70"/>
      <c r="I93" s="71"/>
      <c r="J93" s="71"/>
      <c r="K93" s="71"/>
      <c r="L93" s="71"/>
      <c r="M93" s="71"/>
      <c r="N93" s="71"/>
      <c r="O93" s="71"/>
      <c r="P93" s="71"/>
      <c r="Q93" s="71"/>
      <c r="R93" s="71"/>
      <c r="S93" s="71"/>
      <c r="T93" s="71"/>
      <c r="U93" s="71"/>
      <c r="V93" s="71"/>
      <c r="W93" s="71"/>
      <c r="X93" s="71"/>
      <c r="Y93" s="71"/>
      <c r="Z93" s="71"/>
      <c r="AA93" s="71"/>
    </row>
    <row r="94" spans="1:27" ht="12.75" customHeight="1" x14ac:dyDescent="0.2">
      <c r="A94" s="13"/>
      <c r="B94" s="71"/>
      <c r="C94" s="71"/>
      <c r="D94" s="72"/>
      <c r="E94" s="70"/>
      <c r="F94" s="70"/>
      <c r="G94" s="70"/>
      <c r="H94" s="70"/>
      <c r="I94" s="71"/>
      <c r="J94" s="71"/>
      <c r="K94" s="71"/>
      <c r="L94" s="71"/>
      <c r="M94" s="71"/>
      <c r="N94" s="71"/>
      <c r="O94" s="71"/>
      <c r="P94" s="71"/>
      <c r="Q94" s="71"/>
      <c r="R94" s="71"/>
      <c r="S94" s="71"/>
      <c r="T94" s="71"/>
      <c r="U94" s="71"/>
      <c r="V94" s="71"/>
      <c r="W94" s="71"/>
      <c r="X94" s="71"/>
      <c r="Y94" s="71"/>
      <c r="Z94" s="71"/>
      <c r="AA94" s="71"/>
    </row>
    <row r="95" spans="1:27" ht="12.75" customHeight="1" x14ac:dyDescent="0.2">
      <c r="A95" s="13"/>
      <c r="B95" s="71"/>
      <c r="C95" s="71"/>
      <c r="D95" s="72"/>
      <c r="E95" s="70"/>
      <c r="F95" s="70"/>
      <c r="G95" s="70"/>
      <c r="H95" s="70"/>
      <c r="I95" s="71"/>
      <c r="J95" s="71"/>
      <c r="K95" s="71"/>
      <c r="L95" s="71"/>
      <c r="M95" s="71"/>
      <c r="N95" s="71"/>
      <c r="O95" s="71"/>
      <c r="P95" s="71"/>
      <c r="Q95" s="71"/>
      <c r="R95" s="71"/>
      <c r="S95" s="71"/>
      <c r="T95" s="71"/>
      <c r="U95" s="71"/>
      <c r="V95" s="71"/>
      <c r="W95" s="71"/>
      <c r="X95" s="71"/>
      <c r="Y95" s="71"/>
      <c r="Z95" s="71"/>
      <c r="AA95" s="71"/>
    </row>
    <row r="96" spans="1:27" ht="12.75" customHeight="1" x14ac:dyDescent="0.2">
      <c r="A96" s="13"/>
      <c r="B96" s="71"/>
      <c r="C96" s="71"/>
      <c r="D96" s="72"/>
      <c r="E96" s="70"/>
      <c r="F96" s="70"/>
      <c r="G96" s="70"/>
      <c r="H96" s="70"/>
      <c r="I96" s="71"/>
      <c r="J96" s="71"/>
      <c r="K96" s="71"/>
      <c r="L96" s="71"/>
      <c r="M96" s="71"/>
      <c r="N96" s="71"/>
      <c r="O96" s="71"/>
      <c r="P96" s="71"/>
      <c r="Q96" s="71"/>
      <c r="R96" s="71"/>
      <c r="S96" s="71"/>
      <c r="T96" s="71"/>
      <c r="U96" s="71"/>
      <c r="V96" s="71"/>
      <c r="W96" s="71"/>
      <c r="X96" s="71"/>
      <c r="Y96" s="71"/>
      <c r="Z96" s="71"/>
      <c r="AA96" s="71"/>
    </row>
    <row r="97" spans="1:27" ht="12.75" customHeight="1" x14ac:dyDescent="0.2">
      <c r="A97" s="13"/>
      <c r="B97" s="71"/>
      <c r="C97" s="71"/>
      <c r="D97" s="72"/>
      <c r="E97" s="70"/>
      <c r="F97" s="70"/>
      <c r="G97" s="70"/>
      <c r="H97" s="70"/>
      <c r="I97" s="71"/>
      <c r="J97" s="71"/>
      <c r="K97" s="71"/>
      <c r="L97" s="71"/>
      <c r="M97" s="71"/>
      <c r="N97" s="71"/>
      <c r="O97" s="71"/>
      <c r="P97" s="71"/>
      <c r="Q97" s="71"/>
      <c r="R97" s="71"/>
      <c r="S97" s="71"/>
      <c r="T97" s="71"/>
      <c r="U97" s="71"/>
      <c r="V97" s="71"/>
      <c r="W97" s="71"/>
      <c r="X97" s="71"/>
      <c r="Y97" s="71"/>
      <c r="Z97" s="71"/>
      <c r="AA97" s="71"/>
    </row>
    <row r="98" spans="1:27" ht="12.75" customHeight="1" x14ac:dyDescent="0.2">
      <c r="A98" s="13"/>
      <c r="B98" s="71"/>
      <c r="C98" s="71"/>
      <c r="D98" s="72"/>
      <c r="E98" s="70"/>
      <c r="F98" s="70"/>
      <c r="G98" s="70"/>
      <c r="H98" s="70"/>
      <c r="I98" s="71"/>
      <c r="J98" s="71"/>
      <c r="K98" s="71"/>
      <c r="L98" s="71"/>
      <c r="M98" s="71"/>
      <c r="N98" s="71"/>
      <c r="O98" s="71"/>
      <c r="P98" s="71"/>
      <c r="Q98" s="71"/>
      <c r="R98" s="71"/>
      <c r="S98" s="71"/>
      <c r="T98" s="71"/>
      <c r="U98" s="71"/>
      <c r="V98" s="71"/>
      <c r="W98" s="71"/>
      <c r="X98" s="71"/>
      <c r="Y98" s="71"/>
      <c r="Z98" s="71"/>
      <c r="AA98" s="71"/>
    </row>
    <row r="99" spans="1:27" ht="12.75" customHeight="1" x14ac:dyDescent="0.2">
      <c r="A99" s="13"/>
      <c r="B99" s="71"/>
      <c r="C99" s="71"/>
      <c r="D99" s="72"/>
      <c r="E99" s="70"/>
      <c r="F99" s="70"/>
      <c r="G99" s="70"/>
      <c r="H99" s="70"/>
      <c r="I99" s="71"/>
      <c r="J99" s="71"/>
      <c r="K99" s="71"/>
      <c r="L99" s="71"/>
      <c r="M99" s="71"/>
      <c r="N99" s="71"/>
      <c r="O99" s="71"/>
      <c r="P99" s="71"/>
      <c r="Q99" s="71"/>
      <c r="R99" s="71"/>
      <c r="S99" s="71"/>
      <c r="T99" s="71"/>
      <c r="U99" s="71"/>
      <c r="V99" s="71"/>
      <c r="W99" s="71"/>
      <c r="X99" s="71"/>
      <c r="Y99" s="71"/>
      <c r="Z99" s="71"/>
      <c r="AA99" s="71"/>
    </row>
    <row r="100" spans="1:27" ht="12.75" customHeight="1" x14ac:dyDescent="0.2">
      <c r="A100" s="13"/>
      <c r="B100" s="71"/>
      <c r="C100" s="71"/>
      <c r="D100" s="72"/>
      <c r="E100" s="70"/>
      <c r="F100" s="70"/>
      <c r="G100" s="70"/>
      <c r="H100" s="70"/>
      <c r="I100" s="71"/>
      <c r="J100" s="71"/>
      <c r="K100" s="71"/>
      <c r="L100" s="71"/>
      <c r="M100" s="71"/>
      <c r="N100" s="71"/>
      <c r="O100" s="71"/>
      <c r="P100" s="71"/>
      <c r="Q100" s="71"/>
      <c r="R100" s="71"/>
      <c r="S100" s="71"/>
      <c r="T100" s="71"/>
      <c r="U100" s="71"/>
      <c r="V100" s="71"/>
      <c r="W100" s="71"/>
      <c r="X100" s="71"/>
      <c r="Y100" s="71"/>
      <c r="Z100" s="71"/>
      <c r="AA100" s="71"/>
    </row>
    <row r="101" spans="1:27" ht="15.75" customHeight="1" x14ac:dyDescent="0.2"/>
    <row r="102" spans="1:27" ht="15.75" customHeight="1" x14ac:dyDescent="0.2"/>
    <row r="103" spans="1:27" ht="15.75" customHeight="1" x14ac:dyDescent="0.2"/>
    <row r="104" spans="1:27" ht="15.75" customHeight="1" x14ac:dyDescent="0.2"/>
    <row r="105" spans="1:27" ht="15.75" customHeight="1" x14ac:dyDescent="0.2"/>
    <row r="106" spans="1:27" ht="15.75" customHeight="1" x14ac:dyDescent="0.2"/>
    <row r="107" spans="1:27" ht="15.75" customHeight="1" x14ac:dyDescent="0.2"/>
    <row r="108" spans="1:27" ht="15.75" customHeight="1" x14ac:dyDescent="0.2"/>
    <row r="109" spans="1:27" ht="15.75" customHeight="1" x14ac:dyDescent="0.2"/>
    <row r="110" spans="1:27" ht="15.75" customHeight="1" x14ac:dyDescent="0.2"/>
    <row r="111" spans="1:27" ht="15.75" customHeight="1" x14ac:dyDescent="0.2"/>
    <row r="112" spans="1:2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7mnO5eOiYxF3+st0aSEkYgRs2p48mmGt4ElAd509kjvmu6cljarAYPp78qWCfpsy8qTJkF6ZcqVwtxQVJFQAsg==" saltValue="HX/wddBiHCSzKJgsTXsiKA==" spinCount="100000" sheet="1" objects="1" scenarios="1"/>
  <conditionalFormatting sqref="E9:H13">
    <cfRule type="expression" dxfId="156" priority="1">
      <formula>E9=""</formula>
    </cfRule>
  </conditionalFormatting>
  <conditionalFormatting sqref="E15:H17">
    <cfRule type="expression" dxfId="155" priority="2">
      <formula>E15=""</formula>
    </cfRule>
  </conditionalFormatting>
  <conditionalFormatting sqref="E19:H21">
    <cfRule type="expression" dxfId="154" priority="3">
      <formula>E19=""</formula>
    </cfRule>
  </conditionalFormatting>
  <conditionalFormatting sqref="E23:H29">
    <cfRule type="expression" dxfId="153" priority="4">
      <formula>E23=""</formula>
    </cfRule>
  </conditionalFormatting>
  <conditionalFormatting sqref="E32:H32">
    <cfRule type="expression" dxfId="152" priority="5">
      <formula>E32=""</formula>
    </cfRule>
  </conditionalFormatting>
  <conditionalFormatting sqref="E34:H39">
    <cfRule type="expression" dxfId="151" priority="6">
      <formula>E34=""</formula>
    </cfRule>
  </conditionalFormatting>
  <conditionalFormatting sqref="E41:H41">
    <cfRule type="expression" dxfId="150" priority="7">
      <formula>E41=""</formula>
    </cfRule>
  </conditionalFormatting>
  <conditionalFormatting sqref="E46:I46">
    <cfRule type="cellIs" dxfId="149" priority="8" operator="equal">
      <formula>"Error"</formula>
    </cfRule>
  </conditionalFormatting>
  <pageMargins left="0.7" right="0.7" top="0.75" bottom="0.75" header="0" footer="0"/>
  <pageSetup paperSize="9" orientation="portrait"/>
  <colBreaks count="1" manualBreakCount="1">
    <brk id="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2"/>
  <sheetViews>
    <sheetView showGridLines="0" workbookViewId="0">
      <pane ySplit="1" topLeftCell="A2" activePane="bottomLeft" state="frozen"/>
      <selection pane="bottomLeft" activeCell="I38" sqref="I38"/>
    </sheetView>
  </sheetViews>
  <sheetFormatPr baseColWidth="10" defaultColWidth="12.625" defaultRowHeight="15" customHeight="1" x14ac:dyDescent="0.2"/>
  <cols>
    <col min="1" max="1" width="1.25" customWidth="1"/>
    <col min="2" max="2" width="4.25" customWidth="1"/>
    <col min="3" max="3" width="23.375" customWidth="1"/>
    <col min="4" max="4" width="11.625" customWidth="1"/>
    <col min="5" max="5" width="10.625" customWidth="1"/>
    <col min="6" max="6" width="13.375" customWidth="1"/>
    <col min="7" max="7" width="11.125" bestFit="1" customWidth="1"/>
    <col min="8" max="8" width="20.375" customWidth="1"/>
    <col min="9" max="9" width="11.125" bestFit="1" customWidth="1"/>
    <col min="10" max="10" width="8.5" customWidth="1"/>
    <col min="11" max="11" width="21.75" customWidth="1"/>
    <col min="12" max="12" width="13.125" customWidth="1"/>
    <col min="13" max="29" width="8.625" customWidth="1"/>
  </cols>
  <sheetData>
    <row r="1" spans="1:29" ht="12" customHeight="1" x14ac:dyDescent="0.2">
      <c r="A1" s="1"/>
      <c r="B1" s="66"/>
      <c r="C1" s="66"/>
      <c r="D1" s="66"/>
      <c r="E1" s="1"/>
      <c r="F1" s="34"/>
      <c r="G1" s="1"/>
      <c r="H1" s="1"/>
      <c r="I1" s="1"/>
      <c r="J1" s="1"/>
      <c r="K1" s="42"/>
      <c r="L1" s="1"/>
      <c r="M1" s="1"/>
      <c r="N1" s="1"/>
      <c r="O1" s="1"/>
      <c r="P1" s="1"/>
      <c r="Q1" s="1"/>
      <c r="R1" s="1"/>
      <c r="S1" s="1"/>
      <c r="T1" s="1"/>
      <c r="U1" s="1"/>
      <c r="V1" s="1"/>
      <c r="W1" s="1"/>
      <c r="X1" s="1"/>
      <c r="Y1" s="1"/>
      <c r="Z1" s="1"/>
      <c r="AA1" s="1"/>
      <c r="AB1" s="1"/>
      <c r="AC1" s="1"/>
    </row>
    <row r="2" spans="1:29" ht="19.5" customHeight="1" x14ac:dyDescent="0.3">
      <c r="A2" s="1"/>
      <c r="B2" s="249" t="s">
        <v>12</v>
      </c>
      <c r="C2" s="248"/>
      <c r="D2" s="36"/>
      <c r="E2" s="81"/>
      <c r="F2" s="37"/>
      <c r="G2" s="37"/>
      <c r="H2" s="37"/>
      <c r="I2" s="37"/>
      <c r="J2" s="37"/>
      <c r="K2" s="82"/>
      <c r="L2" s="37"/>
      <c r="M2" s="37"/>
      <c r="N2" s="37"/>
      <c r="O2" s="37"/>
      <c r="P2" s="37"/>
      <c r="Q2" s="37"/>
      <c r="R2" s="37"/>
      <c r="S2" s="37"/>
      <c r="T2" s="37"/>
      <c r="U2" s="37"/>
      <c r="V2" s="37"/>
      <c r="W2" s="37"/>
      <c r="X2" s="37"/>
      <c r="Y2" s="37"/>
      <c r="Z2" s="37"/>
      <c r="AA2" s="37"/>
      <c r="AB2" s="37"/>
      <c r="AC2" s="37"/>
    </row>
    <row r="3" spans="1:29" ht="10.5" customHeight="1" x14ac:dyDescent="0.2">
      <c r="A3" s="1"/>
      <c r="B3" s="37"/>
      <c r="C3" s="37"/>
      <c r="D3" s="36"/>
      <c r="E3" s="81"/>
      <c r="F3" s="37"/>
      <c r="G3" s="37"/>
      <c r="H3" s="37"/>
      <c r="I3" s="37"/>
      <c r="J3" s="37"/>
      <c r="K3" s="82"/>
      <c r="L3" s="81"/>
      <c r="M3" s="81"/>
      <c r="N3" s="81"/>
      <c r="O3" s="81"/>
      <c r="P3" s="81"/>
      <c r="Q3" s="81"/>
      <c r="R3" s="37"/>
      <c r="S3" s="37"/>
      <c r="T3" s="37"/>
      <c r="U3" s="37"/>
      <c r="V3" s="37"/>
      <c r="W3" s="37"/>
      <c r="X3" s="37"/>
      <c r="Y3" s="37"/>
      <c r="Z3" s="37"/>
      <c r="AA3" s="37"/>
      <c r="AB3" s="37"/>
      <c r="AC3" s="37"/>
    </row>
    <row r="4" spans="1:29" ht="12" customHeight="1" x14ac:dyDescent="0.2">
      <c r="A4" s="38"/>
      <c r="B4" s="250" t="s">
        <v>212</v>
      </c>
      <c r="C4" s="248"/>
      <c r="D4" s="36"/>
      <c r="E4" s="81"/>
      <c r="F4" s="37"/>
      <c r="G4" s="37"/>
      <c r="H4" s="37"/>
      <c r="I4" s="37"/>
      <c r="J4" s="37"/>
      <c r="K4" s="82"/>
      <c r="L4" s="81"/>
      <c r="M4" s="81"/>
      <c r="N4" s="81"/>
      <c r="O4" s="81"/>
      <c r="P4" s="81"/>
      <c r="Q4" s="81"/>
      <c r="R4" s="37"/>
      <c r="S4" s="37"/>
      <c r="T4" s="37"/>
      <c r="U4" s="37"/>
      <c r="V4" s="37"/>
      <c r="W4" s="37"/>
      <c r="X4" s="37"/>
      <c r="Y4" s="37"/>
      <c r="Z4" s="37"/>
      <c r="AA4" s="37"/>
      <c r="AB4" s="37"/>
      <c r="AC4" s="37"/>
    </row>
    <row r="5" spans="1:29" ht="12" customHeight="1" x14ac:dyDescent="0.2">
      <c r="A5" s="1"/>
      <c r="B5" s="1"/>
      <c r="C5" s="1"/>
      <c r="D5" s="36"/>
      <c r="E5" s="37"/>
      <c r="F5" s="37"/>
      <c r="G5" s="37"/>
      <c r="H5" s="37"/>
      <c r="I5" s="37"/>
      <c r="J5" s="37"/>
      <c r="K5" s="82"/>
      <c r="L5" s="81"/>
      <c r="M5" s="81"/>
      <c r="N5" s="81"/>
      <c r="O5" s="81"/>
      <c r="P5" s="81"/>
      <c r="Q5" s="81"/>
      <c r="R5" s="37"/>
      <c r="S5" s="37"/>
      <c r="T5" s="37"/>
      <c r="U5" s="37"/>
      <c r="V5" s="37"/>
      <c r="W5" s="37"/>
      <c r="X5" s="37"/>
      <c r="Y5" s="37"/>
      <c r="Z5" s="37"/>
      <c r="AA5" s="37"/>
      <c r="AB5" s="37"/>
      <c r="AC5" s="37"/>
    </row>
    <row r="6" spans="1:29" ht="19.5" customHeight="1" x14ac:dyDescent="0.2">
      <c r="B6" s="83"/>
      <c r="C6" s="247" t="s">
        <v>811</v>
      </c>
      <c r="D6" s="248"/>
      <c r="E6" s="248"/>
      <c r="F6" s="248"/>
      <c r="G6" s="248"/>
      <c r="H6" s="248"/>
      <c r="I6" s="248"/>
      <c r="J6" s="248"/>
      <c r="K6" s="248"/>
      <c r="L6" s="81"/>
      <c r="M6" s="81"/>
      <c r="N6" s="81"/>
      <c r="O6" s="81"/>
      <c r="P6" s="81"/>
      <c r="Q6" s="81"/>
      <c r="R6" s="37"/>
      <c r="S6" s="37"/>
      <c r="T6" s="37"/>
      <c r="U6" s="37"/>
      <c r="V6" s="37"/>
      <c r="W6" s="37"/>
      <c r="X6" s="37"/>
      <c r="Y6" s="37"/>
      <c r="Z6" s="37"/>
      <c r="AA6" s="37"/>
      <c r="AB6" s="37"/>
      <c r="AC6" s="37"/>
    </row>
    <row r="7" spans="1:29" ht="33.75" customHeight="1" x14ac:dyDescent="0.2">
      <c r="A7" s="1"/>
      <c r="B7" s="10"/>
      <c r="C7" s="248"/>
      <c r="D7" s="248"/>
      <c r="E7" s="248"/>
      <c r="F7" s="248"/>
      <c r="G7" s="248"/>
      <c r="H7" s="248"/>
      <c r="I7" s="248"/>
      <c r="J7" s="248"/>
      <c r="K7" s="248"/>
      <c r="L7" s="81"/>
      <c r="M7" s="81"/>
      <c r="N7" s="81"/>
      <c r="O7" s="81"/>
      <c r="P7" s="81"/>
      <c r="Q7" s="81"/>
      <c r="R7" s="37"/>
      <c r="S7" s="37"/>
      <c r="T7" s="37"/>
      <c r="U7" s="37"/>
      <c r="V7" s="37"/>
      <c r="W7" s="37"/>
      <c r="X7" s="37"/>
      <c r="Y7" s="37"/>
      <c r="Z7" s="37"/>
      <c r="AA7" s="37"/>
      <c r="AB7" s="37"/>
      <c r="AC7" s="37"/>
    </row>
    <row r="8" spans="1:29" ht="4.5" customHeight="1" x14ac:dyDescent="0.2">
      <c r="A8" s="1"/>
      <c r="B8" s="1"/>
      <c r="C8" s="84"/>
      <c r="D8" s="84"/>
      <c r="E8" s="84"/>
      <c r="F8" s="84"/>
      <c r="G8" s="84"/>
      <c r="H8" s="84"/>
      <c r="I8" s="84"/>
      <c r="J8" s="84"/>
      <c r="K8" s="84"/>
      <c r="L8" s="81"/>
      <c r="M8" s="81"/>
      <c r="N8" s="81"/>
      <c r="O8" s="81"/>
      <c r="P8" s="81"/>
      <c r="Q8" s="81"/>
      <c r="R8" s="37"/>
      <c r="S8" s="37"/>
      <c r="T8" s="37"/>
      <c r="U8" s="37"/>
      <c r="V8" s="37"/>
      <c r="W8" s="37"/>
      <c r="X8" s="37"/>
      <c r="Y8" s="37"/>
      <c r="Z8" s="37"/>
      <c r="AA8" s="37"/>
      <c r="AB8" s="37"/>
      <c r="AC8" s="37"/>
    </row>
    <row r="9" spans="1:29" ht="19.5" customHeight="1" x14ac:dyDescent="0.2">
      <c r="A9" s="1"/>
      <c r="B9" s="10"/>
      <c r="C9" s="247" t="s">
        <v>213</v>
      </c>
      <c r="D9" s="248"/>
      <c r="E9" s="248"/>
      <c r="F9" s="248"/>
      <c r="G9" s="248"/>
      <c r="H9" s="248"/>
      <c r="I9" s="248"/>
      <c r="J9" s="248"/>
      <c r="K9" s="248"/>
      <c r="L9" s="81"/>
      <c r="M9" s="81"/>
      <c r="N9" s="81"/>
      <c r="O9" s="81"/>
      <c r="P9" s="81"/>
      <c r="Q9" s="81"/>
      <c r="R9" s="37"/>
      <c r="S9" s="37"/>
      <c r="T9" s="37"/>
      <c r="U9" s="37"/>
      <c r="V9" s="37"/>
      <c r="W9" s="37"/>
      <c r="X9" s="37"/>
      <c r="Y9" s="37"/>
      <c r="Z9" s="37"/>
      <c r="AA9" s="37"/>
      <c r="AB9" s="37"/>
      <c r="AC9" s="37"/>
    </row>
    <row r="10" spans="1:29" ht="19.5" customHeight="1" x14ac:dyDescent="0.2">
      <c r="A10" s="1"/>
      <c r="B10" s="10"/>
      <c r="C10" s="248"/>
      <c r="D10" s="248"/>
      <c r="E10" s="248"/>
      <c r="F10" s="248"/>
      <c r="G10" s="248"/>
      <c r="H10" s="248"/>
      <c r="I10" s="248"/>
      <c r="J10" s="248"/>
      <c r="K10" s="248"/>
      <c r="L10" s="81"/>
      <c r="M10" s="81"/>
      <c r="N10" s="81"/>
      <c r="O10" s="81"/>
      <c r="P10" s="81"/>
      <c r="Q10" s="81"/>
      <c r="R10" s="37"/>
      <c r="S10" s="37"/>
      <c r="T10" s="37"/>
      <c r="U10" s="37"/>
      <c r="V10" s="37"/>
      <c r="W10" s="37"/>
      <c r="X10" s="37"/>
      <c r="Y10" s="37"/>
      <c r="Z10" s="37"/>
      <c r="AA10" s="37"/>
      <c r="AB10" s="37"/>
      <c r="AC10" s="37"/>
    </row>
    <row r="11" spans="1:29" ht="4.5" customHeight="1" x14ac:dyDescent="0.2">
      <c r="A11" s="1"/>
      <c r="B11" s="10"/>
      <c r="C11" s="10"/>
      <c r="D11" s="10"/>
      <c r="E11" s="10"/>
      <c r="F11" s="10"/>
      <c r="G11" s="10"/>
      <c r="H11" s="10"/>
      <c r="I11" s="10"/>
      <c r="J11" s="10"/>
      <c r="K11" s="10"/>
      <c r="L11" s="81"/>
      <c r="M11" s="81"/>
      <c r="N11" s="81"/>
      <c r="O11" s="81"/>
      <c r="P11" s="81"/>
      <c r="Q11" s="81"/>
      <c r="R11" s="37"/>
      <c r="S11" s="37"/>
      <c r="T11" s="37"/>
      <c r="U11" s="37"/>
      <c r="V11" s="37"/>
      <c r="W11" s="37"/>
      <c r="X11" s="37"/>
      <c r="Y11" s="37"/>
      <c r="Z11" s="37"/>
      <c r="AA11" s="37"/>
      <c r="AB11" s="37"/>
      <c r="AC11" s="37"/>
    </row>
    <row r="12" spans="1:29" ht="19.5" customHeight="1" x14ac:dyDescent="0.2">
      <c r="A12" s="1"/>
      <c r="B12" s="10"/>
      <c r="C12" s="247" t="s">
        <v>214</v>
      </c>
      <c r="D12" s="248"/>
      <c r="E12" s="248"/>
      <c r="F12" s="248"/>
      <c r="G12" s="248"/>
      <c r="H12" s="248"/>
      <c r="I12" s="248"/>
      <c r="J12" s="248"/>
      <c r="K12" s="248"/>
      <c r="L12" s="81"/>
      <c r="M12" s="81"/>
      <c r="N12" s="81"/>
      <c r="O12" s="81"/>
      <c r="P12" s="81"/>
      <c r="Q12" s="81"/>
      <c r="R12" s="37"/>
      <c r="S12" s="37"/>
      <c r="T12" s="37"/>
      <c r="U12" s="37"/>
      <c r="V12" s="37"/>
      <c r="W12" s="37"/>
      <c r="X12" s="37"/>
      <c r="Y12" s="37"/>
      <c r="Z12" s="37"/>
      <c r="AA12" s="37"/>
      <c r="AB12" s="37"/>
      <c r="AC12" s="37"/>
    </row>
    <row r="13" spans="1:29" ht="19.5" customHeight="1" x14ac:dyDescent="0.2">
      <c r="A13" s="1"/>
      <c r="B13" s="10"/>
      <c r="C13" s="248"/>
      <c r="D13" s="248"/>
      <c r="E13" s="248"/>
      <c r="F13" s="248"/>
      <c r="G13" s="248"/>
      <c r="H13" s="248"/>
      <c r="I13" s="248"/>
      <c r="J13" s="248"/>
      <c r="K13" s="248"/>
      <c r="L13" s="81"/>
      <c r="M13" s="81"/>
      <c r="N13" s="81"/>
      <c r="O13" s="81"/>
      <c r="P13" s="81"/>
      <c r="Q13" s="81"/>
      <c r="R13" s="37"/>
      <c r="S13" s="37"/>
      <c r="T13" s="37"/>
      <c r="U13" s="37"/>
      <c r="V13" s="37"/>
      <c r="W13" s="37"/>
      <c r="X13" s="37"/>
      <c r="Y13" s="37"/>
      <c r="Z13" s="37"/>
      <c r="AA13" s="37"/>
      <c r="AB13" s="37"/>
      <c r="AC13" s="37"/>
    </row>
    <row r="14" spans="1:29" ht="12" customHeight="1" x14ac:dyDescent="0.2">
      <c r="A14" s="1"/>
      <c r="B14" s="85"/>
      <c r="C14" s="85"/>
      <c r="D14" s="86" t="s">
        <v>215</v>
      </c>
      <c r="E14" s="85"/>
      <c r="F14" s="85"/>
      <c r="G14" s="85"/>
      <c r="H14" s="37"/>
      <c r="I14" s="37"/>
      <c r="J14" s="37"/>
      <c r="K14" s="82"/>
      <c r="L14" s="81"/>
      <c r="M14" s="81"/>
      <c r="N14" s="81"/>
      <c r="O14" s="81"/>
      <c r="P14" s="81"/>
      <c r="Q14" s="81"/>
      <c r="R14" s="37"/>
      <c r="S14" s="37"/>
      <c r="T14" s="37"/>
      <c r="U14" s="37"/>
      <c r="V14" s="37"/>
      <c r="W14" s="37"/>
      <c r="X14" s="37"/>
      <c r="Y14" s="37"/>
      <c r="Z14" s="37"/>
      <c r="AA14" s="37"/>
      <c r="AB14" s="37"/>
      <c r="AC14" s="37"/>
    </row>
    <row r="15" spans="1:29" ht="12" customHeight="1" x14ac:dyDescent="0.2">
      <c r="A15" s="1"/>
      <c r="B15" s="37"/>
      <c r="C15" s="37"/>
      <c r="D15" s="36"/>
      <c r="E15" s="37"/>
      <c r="F15" s="37"/>
      <c r="G15" s="37"/>
      <c r="H15" s="37"/>
      <c r="I15" s="37"/>
      <c r="J15" s="37"/>
      <c r="K15" s="82"/>
      <c r="L15" s="81"/>
      <c r="M15" s="81"/>
      <c r="N15" s="81"/>
      <c r="O15" s="81"/>
      <c r="P15" s="81"/>
      <c r="Q15" s="81"/>
      <c r="R15" s="37"/>
      <c r="S15" s="37"/>
      <c r="T15" s="37"/>
      <c r="U15" s="37"/>
      <c r="V15" s="37"/>
      <c r="W15" s="37"/>
      <c r="X15" s="37"/>
      <c r="Y15" s="37"/>
      <c r="Z15" s="37"/>
      <c r="AA15" s="37"/>
      <c r="AB15" s="37"/>
      <c r="AC15" s="37"/>
    </row>
    <row r="16" spans="1:29" ht="70.5" customHeight="1" x14ac:dyDescent="0.2">
      <c r="A16" s="1"/>
      <c r="B16" s="201" t="s">
        <v>27</v>
      </c>
      <c r="C16" s="199" t="s">
        <v>216</v>
      </c>
      <c r="D16" s="198" t="s">
        <v>217</v>
      </c>
      <c r="E16" s="198" t="s">
        <v>218</v>
      </c>
      <c r="F16" s="199" t="s">
        <v>219</v>
      </c>
      <c r="G16" s="199" t="s">
        <v>801</v>
      </c>
      <c r="H16" s="199" t="s">
        <v>220</v>
      </c>
      <c r="I16" s="199" t="s">
        <v>221</v>
      </c>
      <c r="J16" s="199" t="s">
        <v>802</v>
      </c>
      <c r="K16" s="265" t="s">
        <v>803</v>
      </c>
      <c r="L16" s="200" t="s">
        <v>797</v>
      </c>
      <c r="N16" s="81"/>
      <c r="O16" s="81"/>
      <c r="P16" s="81"/>
      <c r="Q16" s="81"/>
      <c r="R16" s="37"/>
      <c r="S16" s="37"/>
      <c r="T16" s="37"/>
      <c r="U16" s="37"/>
      <c r="V16" s="37"/>
      <c r="W16" s="37"/>
      <c r="X16" s="37"/>
      <c r="Y16" s="37"/>
      <c r="Z16" s="37"/>
      <c r="AA16" s="37"/>
      <c r="AB16" s="37"/>
      <c r="AC16" s="37"/>
    </row>
    <row r="17" spans="1:29" ht="12" customHeight="1" x14ac:dyDescent="0.2">
      <c r="A17" s="1"/>
      <c r="B17" s="87">
        <v>1</v>
      </c>
      <c r="C17" s="215"/>
      <c r="D17" s="269"/>
      <c r="E17" s="269"/>
      <c r="F17" s="207" t="s">
        <v>32</v>
      </c>
      <c r="G17" s="207" t="s">
        <v>32</v>
      </c>
      <c r="H17" s="207" t="s">
        <v>32</v>
      </c>
      <c r="I17" s="207" t="s">
        <v>32</v>
      </c>
      <c r="J17" s="268" t="str">
        <f>IF(OR(D17&gt;=0.25,E17&gt;=0.25),"X","")</f>
        <v/>
      </c>
      <c r="K17" s="267"/>
      <c r="L17" s="207" t="s">
        <v>32</v>
      </c>
      <c r="N17" s="81"/>
      <c r="O17" s="81"/>
      <c r="P17" s="81"/>
      <c r="Q17" s="81"/>
      <c r="R17" s="37"/>
      <c r="S17" s="37"/>
      <c r="T17" s="37"/>
      <c r="U17" s="37"/>
      <c r="V17" s="37"/>
      <c r="W17" s="37"/>
      <c r="X17" s="37"/>
      <c r="Y17" s="37"/>
      <c r="Z17" s="37"/>
      <c r="AA17" s="37"/>
      <c r="AB17" s="37"/>
      <c r="AC17" s="37"/>
    </row>
    <row r="18" spans="1:29" ht="12" customHeight="1" x14ac:dyDescent="0.2">
      <c r="A18" s="1"/>
      <c r="B18" s="87">
        <v>2</v>
      </c>
      <c r="C18" s="215"/>
      <c r="D18" s="269"/>
      <c r="E18" s="269"/>
      <c r="F18" s="207" t="s">
        <v>32</v>
      </c>
      <c r="G18" s="207" t="s">
        <v>32</v>
      </c>
      <c r="H18" s="207" t="s">
        <v>32</v>
      </c>
      <c r="I18" s="207" t="s">
        <v>32</v>
      </c>
      <c r="J18" s="268" t="str">
        <f t="shared" ref="J18:J36" si="0">IF(OR(D18&gt;=0.25,E18&gt;=0.25),"X","")</f>
        <v/>
      </c>
      <c r="K18" s="267"/>
      <c r="L18" s="207" t="s">
        <v>32</v>
      </c>
      <c r="N18" s="81"/>
      <c r="O18" s="81"/>
      <c r="P18" s="81"/>
      <c r="Q18" s="81"/>
      <c r="R18" s="37"/>
      <c r="S18" s="37"/>
      <c r="T18" s="37"/>
      <c r="U18" s="37"/>
      <c r="V18" s="37"/>
      <c r="W18" s="37"/>
      <c r="X18" s="37"/>
      <c r="Y18" s="37"/>
      <c r="Z18" s="37"/>
      <c r="AA18" s="37"/>
      <c r="AB18" s="37"/>
      <c r="AC18" s="37"/>
    </row>
    <row r="19" spans="1:29" ht="12" customHeight="1" x14ac:dyDescent="0.2">
      <c r="A19" s="1"/>
      <c r="B19" s="87">
        <v>3</v>
      </c>
      <c r="C19" s="215"/>
      <c r="D19" s="269"/>
      <c r="E19" s="269"/>
      <c r="F19" s="207" t="s">
        <v>32</v>
      </c>
      <c r="G19" s="207" t="s">
        <v>32</v>
      </c>
      <c r="H19" s="207" t="s">
        <v>32</v>
      </c>
      <c r="I19" s="207" t="s">
        <v>32</v>
      </c>
      <c r="J19" s="268" t="str">
        <f t="shared" si="0"/>
        <v/>
      </c>
      <c r="K19" s="267"/>
      <c r="L19" s="207" t="s">
        <v>32</v>
      </c>
      <c r="N19" s="81"/>
      <c r="O19" s="81"/>
      <c r="P19" s="81"/>
      <c r="Q19" s="81"/>
      <c r="R19" s="37"/>
      <c r="S19" s="37"/>
      <c r="T19" s="37"/>
      <c r="U19" s="37"/>
      <c r="V19" s="37"/>
      <c r="W19" s="37"/>
      <c r="X19" s="37"/>
      <c r="Y19" s="37"/>
      <c r="Z19" s="37"/>
      <c r="AA19" s="37"/>
      <c r="AB19" s="37"/>
      <c r="AC19" s="37"/>
    </row>
    <row r="20" spans="1:29" ht="12" customHeight="1" x14ac:dyDescent="0.2">
      <c r="A20" s="1"/>
      <c r="B20" s="87">
        <v>4</v>
      </c>
      <c r="C20" s="215"/>
      <c r="D20" s="269"/>
      <c r="E20" s="269"/>
      <c r="F20" s="207" t="s">
        <v>32</v>
      </c>
      <c r="G20" s="207" t="s">
        <v>32</v>
      </c>
      <c r="H20" s="207" t="s">
        <v>32</v>
      </c>
      <c r="I20" s="207" t="s">
        <v>32</v>
      </c>
      <c r="J20" s="268" t="str">
        <f t="shared" si="0"/>
        <v/>
      </c>
      <c r="K20" s="267"/>
      <c r="L20" s="207" t="s">
        <v>32</v>
      </c>
      <c r="N20" s="81"/>
      <c r="O20" s="81"/>
      <c r="P20" s="81"/>
      <c r="Q20" s="81"/>
      <c r="R20" s="37"/>
      <c r="S20" s="37"/>
      <c r="T20" s="37"/>
      <c r="U20" s="37"/>
      <c r="V20" s="37"/>
      <c r="W20" s="37"/>
      <c r="X20" s="37"/>
      <c r="Y20" s="37"/>
      <c r="Z20" s="37"/>
      <c r="AA20" s="37"/>
      <c r="AB20" s="37"/>
      <c r="AC20" s="37"/>
    </row>
    <row r="21" spans="1:29" ht="12" customHeight="1" x14ac:dyDescent="0.2">
      <c r="A21" s="1"/>
      <c r="B21" s="87">
        <v>5</v>
      </c>
      <c r="C21" s="215"/>
      <c r="D21" s="269"/>
      <c r="E21" s="269"/>
      <c r="F21" s="207" t="s">
        <v>32</v>
      </c>
      <c r="G21" s="207" t="s">
        <v>32</v>
      </c>
      <c r="H21" s="207" t="s">
        <v>32</v>
      </c>
      <c r="I21" s="207" t="s">
        <v>32</v>
      </c>
      <c r="J21" s="268" t="str">
        <f t="shared" si="0"/>
        <v/>
      </c>
      <c r="K21" s="267"/>
      <c r="L21" s="207" t="s">
        <v>32</v>
      </c>
      <c r="N21" s="81"/>
      <c r="O21" s="81"/>
      <c r="P21" s="81"/>
      <c r="Q21" s="81"/>
      <c r="R21" s="37"/>
      <c r="S21" s="37"/>
      <c r="T21" s="37"/>
      <c r="U21" s="37"/>
      <c r="V21" s="37"/>
      <c r="W21" s="37"/>
      <c r="X21" s="37"/>
      <c r="Y21" s="37"/>
      <c r="Z21" s="37"/>
      <c r="AA21" s="37"/>
      <c r="AB21" s="37"/>
      <c r="AC21" s="37"/>
    </row>
    <row r="22" spans="1:29" ht="12" customHeight="1" x14ac:dyDescent="0.2">
      <c r="A22" s="1"/>
      <c r="B22" s="87">
        <v>6</v>
      </c>
      <c r="C22" s="215"/>
      <c r="D22" s="269"/>
      <c r="E22" s="269"/>
      <c r="F22" s="207" t="s">
        <v>32</v>
      </c>
      <c r="G22" s="207" t="s">
        <v>32</v>
      </c>
      <c r="H22" s="207" t="s">
        <v>32</v>
      </c>
      <c r="I22" s="207" t="s">
        <v>32</v>
      </c>
      <c r="J22" s="268" t="str">
        <f t="shared" si="0"/>
        <v/>
      </c>
      <c r="K22" s="267"/>
      <c r="L22" s="207" t="s">
        <v>32</v>
      </c>
      <c r="N22" s="81"/>
      <c r="O22" s="81"/>
      <c r="P22" s="81"/>
      <c r="Q22" s="81"/>
      <c r="R22" s="37"/>
      <c r="S22" s="37"/>
      <c r="T22" s="37"/>
      <c r="U22" s="37"/>
      <c r="V22" s="37"/>
      <c r="W22" s="37"/>
      <c r="X22" s="37"/>
      <c r="Y22" s="37"/>
      <c r="Z22" s="37"/>
      <c r="AA22" s="37"/>
      <c r="AB22" s="37"/>
      <c r="AC22" s="37"/>
    </row>
    <row r="23" spans="1:29" ht="12" customHeight="1" x14ac:dyDescent="0.2">
      <c r="A23" s="1"/>
      <c r="B23" s="87">
        <v>7</v>
      </c>
      <c r="C23" s="215"/>
      <c r="D23" s="269"/>
      <c r="E23" s="269"/>
      <c r="F23" s="207" t="s">
        <v>32</v>
      </c>
      <c r="G23" s="207" t="s">
        <v>32</v>
      </c>
      <c r="H23" s="207" t="s">
        <v>32</v>
      </c>
      <c r="I23" s="207" t="s">
        <v>32</v>
      </c>
      <c r="J23" s="268" t="str">
        <f t="shared" si="0"/>
        <v/>
      </c>
      <c r="K23" s="267"/>
      <c r="L23" s="207" t="s">
        <v>32</v>
      </c>
      <c r="N23" s="81"/>
      <c r="O23" s="81"/>
      <c r="P23" s="81"/>
      <c r="Q23" s="81"/>
      <c r="R23" s="37"/>
      <c r="S23" s="37"/>
      <c r="T23" s="37"/>
      <c r="U23" s="37"/>
      <c r="V23" s="37"/>
      <c r="W23" s="37"/>
      <c r="X23" s="37"/>
      <c r="Y23" s="37"/>
      <c r="Z23" s="37"/>
      <c r="AA23" s="37"/>
      <c r="AB23" s="37"/>
      <c r="AC23" s="37"/>
    </row>
    <row r="24" spans="1:29" ht="12" customHeight="1" x14ac:dyDescent="0.2">
      <c r="A24" s="1"/>
      <c r="B24" s="87">
        <v>8</v>
      </c>
      <c r="C24" s="215"/>
      <c r="D24" s="269"/>
      <c r="E24" s="269"/>
      <c r="F24" s="207" t="s">
        <v>32</v>
      </c>
      <c r="G24" s="207" t="s">
        <v>32</v>
      </c>
      <c r="H24" s="207" t="s">
        <v>32</v>
      </c>
      <c r="I24" s="207" t="s">
        <v>32</v>
      </c>
      <c r="J24" s="268" t="str">
        <f t="shared" si="0"/>
        <v/>
      </c>
      <c r="K24" s="267"/>
      <c r="L24" s="207" t="s">
        <v>32</v>
      </c>
      <c r="N24" s="81"/>
      <c r="O24" s="81"/>
      <c r="P24" s="81"/>
      <c r="Q24" s="81"/>
      <c r="R24" s="37"/>
      <c r="S24" s="37"/>
      <c r="T24" s="37"/>
      <c r="U24" s="37"/>
      <c r="V24" s="37"/>
      <c r="W24" s="37"/>
      <c r="X24" s="37"/>
      <c r="Y24" s="37"/>
      <c r="Z24" s="37"/>
      <c r="AA24" s="37"/>
      <c r="AB24" s="37"/>
      <c r="AC24" s="37"/>
    </row>
    <row r="25" spans="1:29" ht="12" customHeight="1" x14ac:dyDescent="0.2">
      <c r="A25" s="1"/>
      <c r="B25" s="87">
        <v>9</v>
      </c>
      <c r="C25" s="215"/>
      <c r="D25" s="269"/>
      <c r="E25" s="269"/>
      <c r="F25" s="207" t="s">
        <v>32</v>
      </c>
      <c r="G25" s="207" t="s">
        <v>32</v>
      </c>
      <c r="H25" s="207" t="s">
        <v>32</v>
      </c>
      <c r="I25" s="207" t="s">
        <v>32</v>
      </c>
      <c r="J25" s="268" t="str">
        <f t="shared" si="0"/>
        <v/>
      </c>
      <c r="K25" s="267"/>
      <c r="L25" s="207" t="s">
        <v>32</v>
      </c>
      <c r="N25" s="81"/>
      <c r="O25" s="81"/>
      <c r="P25" s="81"/>
      <c r="Q25" s="81"/>
      <c r="R25" s="37"/>
      <c r="S25" s="37"/>
      <c r="T25" s="37"/>
      <c r="U25" s="37"/>
      <c r="V25" s="37"/>
      <c r="W25" s="37"/>
      <c r="X25" s="37"/>
      <c r="Y25" s="37"/>
      <c r="Z25" s="37"/>
      <c r="AA25" s="37"/>
      <c r="AB25" s="37"/>
      <c r="AC25" s="37"/>
    </row>
    <row r="26" spans="1:29" ht="12" customHeight="1" x14ac:dyDescent="0.2">
      <c r="A26" s="1"/>
      <c r="B26" s="87">
        <v>10</v>
      </c>
      <c r="C26" s="215"/>
      <c r="D26" s="269"/>
      <c r="E26" s="269"/>
      <c r="F26" s="207" t="s">
        <v>32</v>
      </c>
      <c r="G26" s="207" t="s">
        <v>32</v>
      </c>
      <c r="H26" s="207" t="s">
        <v>32</v>
      </c>
      <c r="I26" s="207" t="s">
        <v>32</v>
      </c>
      <c r="J26" s="268" t="str">
        <f t="shared" si="0"/>
        <v/>
      </c>
      <c r="K26" s="267"/>
      <c r="L26" s="207" t="s">
        <v>32</v>
      </c>
      <c r="N26" s="81"/>
      <c r="O26" s="81"/>
      <c r="P26" s="81"/>
      <c r="Q26" s="81"/>
      <c r="R26" s="37"/>
      <c r="S26" s="37"/>
      <c r="T26" s="37"/>
      <c r="U26" s="37"/>
      <c r="V26" s="37"/>
      <c r="W26" s="37"/>
      <c r="X26" s="37"/>
      <c r="Y26" s="37"/>
      <c r="Z26" s="37"/>
      <c r="AA26" s="37"/>
      <c r="AB26" s="37"/>
      <c r="AC26" s="37"/>
    </row>
    <row r="27" spans="1:29" ht="12" customHeight="1" x14ac:dyDescent="0.2">
      <c r="A27" s="1"/>
      <c r="B27" s="87">
        <v>11</v>
      </c>
      <c r="C27" s="215"/>
      <c r="D27" s="269"/>
      <c r="E27" s="269"/>
      <c r="F27" s="207" t="s">
        <v>32</v>
      </c>
      <c r="G27" s="207" t="s">
        <v>32</v>
      </c>
      <c r="H27" s="207" t="s">
        <v>32</v>
      </c>
      <c r="I27" s="207" t="s">
        <v>32</v>
      </c>
      <c r="J27" s="268" t="str">
        <f t="shared" si="0"/>
        <v/>
      </c>
      <c r="K27" s="267"/>
      <c r="L27" s="207" t="s">
        <v>32</v>
      </c>
      <c r="N27" s="81"/>
      <c r="O27" s="81"/>
      <c r="P27" s="81"/>
      <c r="Q27" s="81"/>
      <c r="R27" s="37"/>
      <c r="S27" s="37"/>
      <c r="T27" s="37"/>
      <c r="U27" s="37"/>
      <c r="V27" s="37"/>
      <c r="W27" s="37"/>
      <c r="X27" s="37"/>
      <c r="Y27" s="37"/>
      <c r="Z27" s="37"/>
      <c r="AA27" s="37"/>
      <c r="AB27" s="37"/>
      <c r="AC27" s="37"/>
    </row>
    <row r="28" spans="1:29" ht="12" customHeight="1" x14ac:dyDescent="0.2">
      <c r="A28" s="1"/>
      <c r="B28" s="87">
        <v>12</v>
      </c>
      <c r="C28" s="215"/>
      <c r="D28" s="269"/>
      <c r="E28" s="269"/>
      <c r="F28" s="207" t="s">
        <v>32</v>
      </c>
      <c r="G28" s="207" t="s">
        <v>32</v>
      </c>
      <c r="H28" s="207" t="s">
        <v>32</v>
      </c>
      <c r="I28" s="207" t="s">
        <v>32</v>
      </c>
      <c r="J28" s="268" t="str">
        <f t="shared" si="0"/>
        <v/>
      </c>
      <c r="K28" s="267"/>
      <c r="L28" s="207" t="s">
        <v>32</v>
      </c>
      <c r="N28" s="81"/>
      <c r="O28" s="81"/>
      <c r="P28" s="81"/>
      <c r="Q28" s="81"/>
      <c r="R28" s="37"/>
      <c r="S28" s="37"/>
      <c r="T28" s="37"/>
      <c r="U28" s="37"/>
      <c r="V28" s="37"/>
      <c r="W28" s="37"/>
      <c r="X28" s="37"/>
      <c r="Y28" s="37"/>
      <c r="Z28" s="37"/>
      <c r="AA28" s="37"/>
      <c r="AB28" s="37"/>
      <c r="AC28" s="37"/>
    </row>
    <row r="29" spans="1:29" ht="12" customHeight="1" x14ac:dyDescent="0.2">
      <c r="A29" s="1"/>
      <c r="B29" s="87">
        <v>13</v>
      </c>
      <c r="C29" s="215"/>
      <c r="D29" s="269"/>
      <c r="E29" s="269"/>
      <c r="F29" s="207" t="s">
        <v>32</v>
      </c>
      <c r="G29" s="207" t="s">
        <v>32</v>
      </c>
      <c r="H29" s="207" t="s">
        <v>32</v>
      </c>
      <c r="I29" s="207" t="s">
        <v>32</v>
      </c>
      <c r="J29" s="268" t="str">
        <f t="shared" si="0"/>
        <v/>
      </c>
      <c r="K29" s="267"/>
      <c r="L29" s="207" t="s">
        <v>32</v>
      </c>
      <c r="N29" s="81"/>
      <c r="O29" s="81"/>
      <c r="P29" s="81"/>
      <c r="Q29" s="81"/>
      <c r="R29" s="37"/>
      <c r="S29" s="37"/>
      <c r="T29" s="37"/>
      <c r="U29" s="37"/>
      <c r="V29" s="37"/>
      <c r="W29" s="37"/>
      <c r="X29" s="37"/>
      <c r="Y29" s="37"/>
      <c r="Z29" s="37"/>
      <c r="AA29" s="37"/>
      <c r="AB29" s="37"/>
      <c r="AC29" s="37"/>
    </row>
    <row r="30" spans="1:29" ht="12" customHeight="1" x14ac:dyDescent="0.2">
      <c r="A30" s="1"/>
      <c r="B30" s="87">
        <v>14</v>
      </c>
      <c r="C30" s="215"/>
      <c r="D30" s="269"/>
      <c r="E30" s="269"/>
      <c r="F30" s="207" t="s">
        <v>32</v>
      </c>
      <c r="G30" s="207" t="s">
        <v>32</v>
      </c>
      <c r="H30" s="207" t="s">
        <v>32</v>
      </c>
      <c r="I30" s="207" t="s">
        <v>32</v>
      </c>
      <c r="J30" s="268" t="str">
        <f t="shared" si="0"/>
        <v/>
      </c>
      <c r="K30" s="267"/>
      <c r="L30" s="207" t="s">
        <v>32</v>
      </c>
      <c r="N30" s="81"/>
      <c r="O30" s="81"/>
      <c r="P30" s="81"/>
      <c r="Q30" s="81"/>
      <c r="R30" s="37"/>
      <c r="S30" s="37"/>
      <c r="T30" s="37"/>
      <c r="U30" s="37"/>
      <c r="V30" s="37"/>
      <c r="W30" s="37"/>
      <c r="X30" s="37"/>
      <c r="Y30" s="37"/>
      <c r="Z30" s="37"/>
      <c r="AA30" s="37"/>
      <c r="AB30" s="37"/>
      <c r="AC30" s="37"/>
    </row>
    <row r="31" spans="1:29" ht="12" customHeight="1" x14ac:dyDescent="0.2">
      <c r="A31" s="1"/>
      <c r="B31" s="87">
        <v>15</v>
      </c>
      <c r="C31" s="215"/>
      <c r="D31" s="269"/>
      <c r="E31" s="269"/>
      <c r="F31" s="207" t="s">
        <v>32</v>
      </c>
      <c r="G31" s="207" t="s">
        <v>32</v>
      </c>
      <c r="H31" s="207" t="s">
        <v>32</v>
      </c>
      <c r="I31" s="207" t="s">
        <v>32</v>
      </c>
      <c r="J31" s="268" t="str">
        <f t="shared" si="0"/>
        <v/>
      </c>
      <c r="K31" s="267"/>
      <c r="L31" s="207" t="s">
        <v>32</v>
      </c>
      <c r="N31" s="81"/>
      <c r="O31" s="81"/>
      <c r="P31" s="81"/>
      <c r="Q31" s="81"/>
      <c r="R31" s="37"/>
      <c r="S31" s="37"/>
      <c r="T31" s="37"/>
      <c r="U31" s="37"/>
      <c r="V31" s="37"/>
      <c r="W31" s="37"/>
      <c r="X31" s="37"/>
      <c r="Y31" s="37"/>
      <c r="Z31" s="37"/>
      <c r="AA31" s="37"/>
      <c r="AB31" s="37"/>
      <c r="AC31" s="37"/>
    </row>
    <row r="32" spans="1:29" ht="12" customHeight="1" x14ac:dyDescent="0.2">
      <c r="A32" s="1"/>
      <c r="B32" s="87">
        <v>16</v>
      </c>
      <c r="C32" s="215"/>
      <c r="D32" s="269"/>
      <c r="E32" s="269"/>
      <c r="F32" s="207" t="s">
        <v>32</v>
      </c>
      <c r="G32" s="207" t="s">
        <v>32</v>
      </c>
      <c r="H32" s="207" t="s">
        <v>32</v>
      </c>
      <c r="I32" s="207" t="s">
        <v>32</v>
      </c>
      <c r="J32" s="268" t="str">
        <f t="shared" si="0"/>
        <v/>
      </c>
      <c r="K32" s="267"/>
      <c r="L32" s="207" t="s">
        <v>32</v>
      </c>
      <c r="N32" s="81"/>
      <c r="O32" s="81"/>
      <c r="P32" s="81"/>
      <c r="Q32" s="81"/>
      <c r="R32" s="37"/>
      <c r="S32" s="37"/>
      <c r="T32" s="37"/>
      <c r="U32" s="37"/>
      <c r="V32" s="37"/>
      <c r="W32" s="37"/>
      <c r="X32" s="37"/>
      <c r="Y32" s="37"/>
      <c r="Z32" s="37"/>
      <c r="AA32" s="37"/>
      <c r="AB32" s="37"/>
      <c r="AC32" s="37"/>
    </row>
    <row r="33" spans="1:29" ht="12" customHeight="1" x14ac:dyDescent="0.2">
      <c r="A33" s="1"/>
      <c r="B33" s="87">
        <v>17</v>
      </c>
      <c r="C33" s="215"/>
      <c r="D33" s="269"/>
      <c r="E33" s="269"/>
      <c r="F33" s="207" t="s">
        <v>32</v>
      </c>
      <c r="G33" s="207" t="s">
        <v>32</v>
      </c>
      <c r="H33" s="207" t="s">
        <v>32</v>
      </c>
      <c r="I33" s="207" t="s">
        <v>32</v>
      </c>
      <c r="J33" s="268" t="str">
        <f t="shared" si="0"/>
        <v/>
      </c>
      <c r="K33" s="267"/>
      <c r="L33" s="207" t="s">
        <v>32</v>
      </c>
      <c r="N33" s="81"/>
      <c r="O33" s="81"/>
      <c r="P33" s="81"/>
      <c r="Q33" s="81"/>
      <c r="R33" s="37"/>
      <c r="S33" s="37"/>
      <c r="T33" s="37"/>
      <c r="U33" s="37"/>
      <c r="V33" s="37"/>
      <c r="W33" s="37"/>
      <c r="X33" s="37"/>
      <c r="Y33" s="37"/>
      <c r="Z33" s="37"/>
      <c r="AA33" s="37"/>
      <c r="AB33" s="37"/>
      <c r="AC33" s="37"/>
    </row>
    <row r="34" spans="1:29" ht="12" customHeight="1" x14ac:dyDescent="0.2">
      <c r="A34" s="1"/>
      <c r="B34" s="87">
        <v>18</v>
      </c>
      <c r="C34" s="215"/>
      <c r="D34" s="269"/>
      <c r="E34" s="269"/>
      <c r="F34" s="207" t="s">
        <v>32</v>
      </c>
      <c r="G34" s="207" t="s">
        <v>32</v>
      </c>
      <c r="H34" s="207" t="s">
        <v>32</v>
      </c>
      <c r="I34" s="207" t="s">
        <v>32</v>
      </c>
      <c r="J34" s="268" t="str">
        <f t="shared" si="0"/>
        <v/>
      </c>
      <c r="K34" s="267"/>
      <c r="L34" s="207" t="s">
        <v>32</v>
      </c>
      <c r="N34" s="81"/>
      <c r="O34" s="81"/>
      <c r="P34" s="81"/>
      <c r="Q34" s="81"/>
      <c r="R34" s="37"/>
      <c r="S34" s="37"/>
      <c r="T34" s="37"/>
      <c r="U34" s="37"/>
      <c r="V34" s="37"/>
      <c r="W34" s="37"/>
      <c r="X34" s="37"/>
      <c r="Y34" s="37"/>
      <c r="Z34" s="37"/>
      <c r="AA34" s="37"/>
      <c r="AB34" s="37"/>
      <c r="AC34" s="37"/>
    </row>
    <row r="35" spans="1:29" ht="12" customHeight="1" x14ac:dyDescent="0.2">
      <c r="A35" s="1"/>
      <c r="B35" s="87">
        <v>19</v>
      </c>
      <c r="C35" s="215"/>
      <c r="D35" s="269"/>
      <c r="E35" s="269"/>
      <c r="F35" s="207" t="s">
        <v>32</v>
      </c>
      <c r="G35" s="207" t="s">
        <v>32</v>
      </c>
      <c r="H35" s="207" t="s">
        <v>32</v>
      </c>
      <c r="I35" s="207" t="s">
        <v>32</v>
      </c>
      <c r="J35" s="268" t="str">
        <f t="shared" si="0"/>
        <v/>
      </c>
      <c r="K35" s="267"/>
      <c r="L35" s="207" t="s">
        <v>32</v>
      </c>
      <c r="N35" s="81"/>
      <c r="O35" s="81"/>
      <c r="P35" s="81"/>
      <c r="Q35" s="81"/>
      <c r="R35" s="37"/>
      <c r="S35" s="37"/>
      <c r="T35" s="37"/>
      <c r="U35" s="37"/>
      <c r="V35" s="37"/>
      <c r="W35" s="37"/>
      <c r="X35" s="37"/>
      <c r="Y35" s="37"/>
      <c r="Z35" s="37"/>
      <c r="AA35" s="37"/>
      <c r="AB35" s="37"/>
      <c r="AC35" s="37"/>
    </row>
    <row r="36" spans="1:29" ht="12" customHeight="1" x14ac:dyDescent="0.2">
      <c r="A36" s="1"/>
      <c r="B36" s="87">
        <v>20</v>
      </c>
      <c r="C36" s="215"/>
      <c r="D36" s="269"/>
      <c r="E36" s="269"/>
      <c r="F36" s="207" t="s">
        <v>32</v>
      </c>
      <c r="G36" s="207" t="s">
        <v>32</v>
      </c>
      <c r="H36" s="207" t="s">
        <v>32</v>
      </c>
      <c r="I36" s="207" t="s">
        <v>32</v>
      </c>
      <c r="J36" s="268" t="str">
        <f t="shared" si="0"/>
        <v/>
      </c>
      <c r="K36" s="267"/>
      <c r="L36" s="207" t="s">
        <v>32</v>
      </c>
      <c r="N36" s="81"/>
      <c r="O36" s="81"/>
      <c r="P36" s="81"/>
      <c r="Q36" s="81"/>
      <c r="R36" s="37"/>
      <c r="S36" s="37"/>
      <c r="T36" s="37"/>
      <c r="U36" s="37"/>
      <c r="V36" s="37"/>
      <c r="W36" s="37"/>
      <c r="X36" s="37"/>
      <c r="Y36" s="37"/>
      <c r="Z36" s="37"/>
      <c r="AA36" s="37"/>
      <c r="AB36" s="37"/>
      <c r="AC36" s="37"/>
    </row>
    <row r="37" spans="1:29" ht="10.5" customHeight="1" x14ac:dyDescent="0.2">
      <c r="A37" s="1"/>
      <c r="B37" s="37"/>
      <c r="C37" s="37"/>
      <c r="D37" s="37"/>
      <c r="E37" s="37"/>
      <c r="F37" s="37"/>
      <c r="G37" s="37"/>
      <c r="H37" s="37"/>
      <c r="I37" s="37"/>
      <c r="J37" s="37"/>
      <c r="K37" s="82"/>
      <c r="L37" s="81"/>
      <c r="M37" s="81"/>
      <c r="N37" s="81"/>
      <c r="O37" s="81"/>
      <c r="P37" s="81"/>
      <c r="Q37" s="81"/>
      <c r="R37" s="37"/>
      <c r="S37" s="37"/>
      <c r="T37" s="37"/>
      <c r="U37" s="37"/>
      <c r="V37" s="37"/>
      <c r="W37" s="37"/>
      <c r="X37" s="37"/>
      <c r="Y37" s="37"/>
      <c r="Z37" s="37"/>
      <c r="AA37" s="37"/>
      <c r="AB37" s="37"/>
      <c r="AC37" s="37"/>
    </row>
    <row r="38" spans="1:29" ht="68.25" customHeight="1" x14ac:dyDescent="0.2">
      <c r="A38" s="1"/>
      <c r="B38" s="270" t="s">
        <v>812</v>
      </c>
      <c r="C38" s="252"/>
      <c r="D38" s="252"/>
      <c r="E38" s="252"/>
      <c r="F38" s="253" t="s">
        <v>32</v>
      </c>
      <c r="G38" s="254"/>
      <c r="H38" s="37"/>
      <c r="I38" s="37"/>
      <c r="J38" s="37"/>
      <c r="K38" s="82"/>
      <c r="L38" s="81"/>
      <c r="M38" s="81"/>
      <c r="N38" s="81"/>
      <c r="O38" s="81"/>
      <c r="P38" s="81"/>
      <c r="Q38" s="81"/>
      <c r="R38" s="37"/>
      <c r="S38" s="37"/>
      <c r="T38" s="37"/>
      <c r="U38" s="37"/>
      <c r="V38" s="37"/>
      <c r="W38" s="37"/>
      <c r="X38" s="37"/>
      <c r="Y38" s="37"/>
      <c r="Z38" s="37"/>
      <c r="AA38" s="37"/>
      <c r="AB38" s="37"/>
      <c r="AC38" s="37"/>
    </row>
    <row r="39" spans="1:29" ht="10.5" customHeight="1" x14ac:dyDescent="0.2">
      <c r="A39" s="1"/>
      <c r="B39" s="204"/>
      <c r="C39" s="205"/>
      <c r="D39" s="206"/>
      <c r="E39" s="205"/>
      <c r="F39" s="37"/>
      <c r="G39" s="37"/>
      <c r="H39" s="37"/>
      <c r="I39" s="37"/>
      <c r="J39" s="37"/>
      <c r="K39" s="82"/>
      <c r="L39" s="81"/>
      <c r="M39" s="81"/>
      <c r="N39" s="81"/>
      <c r="O39" s="81"/>
      <c r="P39" s="81"/>
      <c r="Q39" s="81"/>
      <c r="R39" s="37"/>
      <c r="S39" s="37"/>
      <c r="T39" s="37"/>
      <c r="U39" s="37"/>
      <c r="V39" s="37"/>
      <c r="W39" s="37"/>
      <c r="X39" s="37"/>
      <c r="Y39" s="37"/>
      <c r="Z39" s="37"/>
      <c r="AA39" s="37"/>
      <c r="AB39" s="37"/>
      <c r="AC39" s="37"/>
    </row>
    <row r="40" spans="1:29" ht="50.25" customHeight="1" x14ac:dyDescent="0.2">
      <c r="A40" s="1"/>
      <c r="B40" s="251" t="s">
        <v>798</v>
      </c>
      <c r="C40" s="252"/>
      <c r="D40" s="252"/>
      <c r="E40" s="252"/>
      <c r="F40" s="253" t="s">
        <v>32</v>
      </c>
      <c r="G40" s="254"/>
      <c r="H40" s="37"/>
      <c r="I40" s="37"/>
      <c r="J40" s="37"/>
      <c r="K40" s="82"/>
      <c r="L40" s="81"/>
      <c r="M40" s="81"/>
      <c r="N40" s="81"/>
      <c r="O40" s="81"/>
      <c r="P40" s="81"/>
      <c r="Q40" s="81"/>
      <c r="R40" s="37"/>
      <c r="S40" s="37"/>
      <c r="T40" s="37"/>
      <c r="U40" s="37"/>
      <c r="V40" s="37"/>
      <c r="W40" s="37"/>
      <c r="X40" s="37"/>
      <c r="Y40" s="37"/>
      <c r="Z40" s="37"/>
      <c r="AA40" s="37"/>
      <c r="AB40" s="37"/>
      <c r="AC40" s="37"/>
    </row>
    <row r="41" spans="1:29" ht="10.5" customHeight="1" x14ac:dyDescent="0.2">
      <c r="A41" s="1"/>
      <c r="B41" s="42"/>
      <c r="C41" s="88"/>
      <c r="D41" s="89"/>
      <c r="E41" s="37"/>
      <c r="F41" s="37"/>
      <c r="G41" s="37"/>
      <c r="H41" s="37"/>
      <c r="I41" s="37"/>
      <c r="J41" s="37"/>
      <c r="K41" s="82"/>
      <c r="L41" s="81"/>
      <c r="M41" s="81"/>
      <c r="N41" s="81"/>
      <c r="O41" s="81"/>
      <c r="P41" s="81"/>
      <c r="Q41" s="81"/>
      <c r="R41" s="37"/>
      <c r="S41" s="37"/>
      <c r="T41" s="37"/>
      <c r="U41" s="37"/>
      <c r="V41" s="37"/>
      <c r="W41" s="37"/>
      <c r="X41" s="37"/>
      <c r="Y41" s="37"/>
      <c r="Z41" s="37"/>
      <c r="AA41" s="37"/>
      <c r="AB41" s="37"/>
      <c r="AC41" s="37"/>
    </row>
    <row r="42" spans="1:29" ht="10.5" customHeight="1" x14ac:dyDescent="0.2">
      <c r="A42" s="1"/>
      <c r="B42" s="82"/>
      <c r="C42" s="82"/>
      <c r="D42" s="36"/>
      <c r="E42" s="37"/>
      <c r="F42" s="37"/>
      <c r="G42" s="37"/>
      <c r="H42" s="37"/>
      <c r="I42" s="37"/>
      <c r="J42" s="37"/>
      <c r="K42" s="82"/>
      <c r="L42" s="81"/>
      <c r="M42" s="81"/>
      <c r="N42" s="81"/>
      <c r="O42" s="81"/>
      <c r="P42" s="81"/>
      <c r="Q42" s="81"/>
      <c r="R42" s="37"/>
      <c r="S42" s="37"/>
      <c r="T42" s="37"/>
      <c r="U42" s="37"/>
      <c r="V42" s="37"/>
      <c r="W42" s="37"/>
      <c r="X42" s="37"/>
      <c r="Y42" s="37"/>
      <c r="Z42" s="37"/>
      <c r="AA42" s="37"/>
      <c r="AB42" s="37"/>
      <c r="AC42" s="37"/>
    </row>
    <row r="43" spans="1:29" ht="10.5" customHeight="1" x14ac:dyDescent="0.2">
      <c r="A43" s="38"/>
      <c r="B43" s="250" t="s">
        <v>222</v>
      </c>
      <c r="C43" s="248"/>
      <c r="D43" s="36"/>
      <c r="E43" s="37"/>
      <c r="F43" s="37"/>
      <c r="G43" s="37"/>
      <c r="H43" s="37"/>
      <c r="I43" s="37"/>
      <c r="J43" s="37"/>
      <c r="K43" s="82"/>
      <c r="L43" s="81"/>
      <c r="M43" s="81"/>
      <c r="N43" s="81"/>
      <c r="O43" s="81"/>
      <c r="P43" s="81"/>
      <c r="Q43" s="81"/>
      <c r="R43" s="37"/>
      <c r="S43" s="37"/>
      <c r="T43" s="37"/>
      <c r="U43" s="37"/>
      <c r="V43" s="37"/>
      <c r="W43" s="37"/>
      <c r="X43" s="37"/>
      <c r="Y43" s="37"/>
      <c r="Z43" s="37"/>
      <c r="AA43" s="37"/>
      <c r="AB43" s="37"/>
      <c r="AC43" s="37"/>
    </row>
    <row r="44" spans="1:29" ht="10.5" customHeight="1" x14ac:dyDescent="0.2">
      <c r="A44" s="1"/>
      <c r="B44" s="82"/>
      <c r="C44" s="82"/>
      <c r="D44" s="36"/>
      <c r="E44" s="37"/>
      <c r="F44" s="37"/>
      <c r="G44" s="37"/>
      <c r="H44" s="37"/>
      <c r="I44" s="37"/>
      <c r="J44" s="37"/>
      <c r="K44" s="82"/>
      <c r="L44" s="81"/>
      <c r="M44" s="81"/>
      <c r="N44" s="81"/>
      <c r="O44" s="81"/>
      <c r="P44" s="81"/>
      <c r="Q44" s="81"/>
      <c r="R44" s="37"/>
      <c r="S44" s="37"/>
      <c r="T44" s="37"/>
      <c r="U44" s="37"/>
      <c r="V44" s="37"/>
      <c r="W44" s="37"/>
      <c r="X44" s="37"/>
      <c r="Y44" s="37"/>
      <c r="Z44" s="37"/>
      <c r="AA44" s="37"/>
      <c r="AB44" s="37"/>
      <c r="AC44" s="37"/>
    </row>
    <row r="45" spans="1:29" ht="13.5" customHeight="1" x14ac:dyDescent="0.2">
      <c r="A45" s="1"/>
      <c r="B45" s="201" t="s">
        <v>27</v>
      </c>
      <c r="C45" s="199" t="s">
        <v>28</v>
      </c>
      <c r="D45" s="198" t="s">
        <v>223</v>
      </c>
      <c r="E45" s="257" t="s">
        <v>224</v>
      </c>
      <c r="F45" s="258"/>
      <c r="G45" s="258"/>
      <c r="H45" s="37"/>
      <c r="I45" s="37"/>
      <c r="J45" s="37"/>
      <c r="K45" s="82"/>
      <c r="L45" s="37"/>
      <c r="M45" s="37"/>
      <c r="N45" s="37"/>
      <c r="O45" s="37"/>
      <c r="P45" s="37"/>
      <c r="Q45" s="37"/>
      <c r="R45" s="37"/>
      <c r="S45" s="37"/>
      <c r="T45" s="37"/>
      <c r="U45" s="37"/>
      <c r="V45" s="37"/>
      <c r="W45" s="37"/>
      <c r="X45" s="37"/>
      <c r="Y45" s="37"/>
      <c r="Z45" s="37"/>
      <c r="AA45" s="37"/>
      <c r="AB45" s="37"/>
      <c r="AC45" s="37"/>
    </row>
    <row r="46" spans="1:29" ht="89.25" customHeight="1" x14ac:dyDescent="0.2">
      <c r="A46" s="1"/>
      <c r="B46" s="90" t="s">
        <v>30</v>
      </c>
      <c r="C46" s="40" t="s">
        <v>809</v>
      </c>
      <c r="D46" s="207" t="s">
        <v>32</v>
      </c>
      <c r="E46" s="259"/>
      <c r="F46" s="260"/>
      <c r="G46" s="260"/>
      <c r="H46" s="37"/>
      <c r="I46" s="37"/>
      <c r="J46" s="37"/>
      <c r="K46" s="82"/>
      <c r="L46" s="37"/>
      <c r="M46" s="37"/>
      <c r="N46" s="37"/>
      <c r="O46" s="37"/>
      <c r="P46" s="37"/>
      <c r="Q46" s="37"/>
      <c r="R46" s="37"/>
      <c r="S46" s="37"/>
      <c r="T46" s="37"/>
      <c r="U46" s="37"/>
      <c r="V46" s="37"/>
      <c r="W46" s="37"/>
      <c r="X46" s="37"/>
      <c r="Y46" s="37"/>
      <c r="Z46" s="37"/>
      <c r="AA46" s="37"/>
      <c r="AB46" s="37"/>
      <c r="AC46" s="37"/>
    </row>
    <row r="47" spans="1:29" ht="87.75" customHeight="1" x14ac:dyDescent="0.2">
      <c r="A47" s="1"/>
      <c r="B47" s="90" t="s">
        <v>806</v>
      </c>
      <c r="C47" s="40" t="s">
        <v>810</v>
      </c>
      <c r="D47" s="216"/>
      <c r="E47" s="255"/>
      <c r="F47" s="256"/>
      <c r="G47" s="256"/>
      <c r="H47" s="37"/>
      <c r="I47" s="37"/>
      <c r="J47" s="37"/>
      <c r="K47" s="82"/>
      <c r="L47" s="37"/>
      <c r="M47" s="37"/>
      <c r="N47" s="37"/>
      <c r="O47" s="37"/>
      <c r="P47" s="37"/>
      <c r="Q47" s="37"/>
      <c r="R47" s="37"/>
      <c r="S47" s="37"/>
      <c r="T47" s="37"/>
      <c r="U47" s="37"/>
      <c r="V47" s="37"/>
      <c r="W47" s="37"/>
      <c r="X47" s="37"/>
      <c r="Y47" s="37"/>
      <c r="Z47" s="37"/>
      <c r="AA47" s="37"/>
      <c r="AB47" s="37"/>
      <c r="AC47" s="37"/>
    </row>
    <row r="48" spans="1:29" ht="105.75" customHeight="1" x14ac:dyDescent="0.2">
      <c r="A48" s="1"/>
      <c r="B48" s="90" t="s">
        <v>33</v>
      </c>
      <c r="C48" s="40" t="s">
        <v>225</v>
      </c>
      <c r="D48" s="207" t="s">
        <v>32</v>
      </c>
      <c r="E48" s="255"/>
      <c r="F48" s="256"/>
      <c r="G48" s="256"/>
      <c r="H48" s="37"/>
      <c r="I48" s="37"/>
      <c r="J48" s="37"/>
      <c r="K48" s="82"/>
      <c r="L48" s="37"/>
      <c r="M48" s="37"/>
      <c r="N48" s="37"/>
      <c r="O48" s="37"/>
      <c r="P48" s="37"/>
      <c r="Q48" s="37"/>
      <c r="R48" s="37"/>
      <c r="S48" s="37"/>
      <c r="T48" s="37"/>
      <c r="U48" s="37"/>
      <c r="V48" s="37"/>
      <c r="W48" s="37"/>
      <c r="X48" s="37"/>
      <c r="Y48" s="37"/>
      <c r="Z48" s="37"/>
      <c r="AA48" s="37"/>
      <c r="AB48" s="37"/>
      <c r="AC48" s="37"/>
    </row>
    <row r="49" spans="1:29" ht="78" customHeight="1" x14ac:dyDescent="0.2">
      <c r="A49" s="1"/>
      <c r="B49" s="90" t="s">
        <v>35</v>
      </c>
      <c r="C49" s="40" t="s">
        <v>226</v>
      </c>
      <c r="D49" s="207" t="s">
        <v>32</v>
      </c>
      <c r="E49" s="255"/>
      <c r="F49" s="256"/>
      <c r="G49" s="256"/>
      <c r="H49" s="37"/>
      <c r="I49" s="37"/>
      <c r="J49" s="37"/>
      <c r="K49" s="82"/>
      <c r="L49" s="37"/>
      <c r="M49" s="37"/>
      <c r="N49" s="37"/>
      <c r="O49" s="37"/>
      <c r="P49" s="37"/>
      <c r="Q49" s="37"/>
      <c r="R49" s="37"/>
      <c r="S49" s="37"/>
      <c r="T49" s="37"/>
      <c r="U49" s="37"/>
      <c r="V49" s="37"/>
      <c r="W49" s="37"/>
      <c r="X49" s="37"/>
      <c r="Y49" s="37"/>
      <c r="Z49" s="37"/>
      <c r="AA49" s="37"/>
      <c r="AB49" s="37"/>
      <c r="AC49" s="37"/>
    </row>
    <row r="50" spans="1:29" ht="78" customHeight="1" x14ac:dyDescent="0.2">
      <c r="A50" s="1"/>
      <c r="B50" s="90" t="s">
        <v>227</v>
      </c>
      <c r="C50" s="40" t="s">
        <v>228</v>
      </c>
      <c r="D50" s="216"/>
      <c r="E50" s="255"/>
      <c r="F50" s="256"/>
      <c r="G50" s="256"/>
      <c r="H50" s="37"/>
      <c r="I50" s="37"/>
      <c r="J50" s="37"/>
      <c r="K50" s="82"/>
      <c r="L50" s="37"/>
      <c r="M50" s="37"/>
      <c r="N50" s="37"/>
      <c r="O50" s="37"/>
      <c r="P50" s="37"/>
      <c r="Q50" s="37"/>
      <c r="R50" s="37"/>
      <c r="S50" s="37"/>
      <c r="T50" s="37"/>
      <c r="U50" s="37"/>
      <c r="V50" s="37"/>
      <c r="W50" s="37"/>
      <c r="X50" s="37"/>
      <c r="Y50" s="37"/>
      <c r="Z50" s="37"/>
      <c r="AA50" s="37"/>
      <c r="AB50" s="37"/>
      <c r="AC50" s="37"/>
    </row>
    <row r="51" spans="1:29" ht="69" customHeight="1" x14ac:dyDescent="0.2">
      <c r="A51" s="1"/>
      <c r="B51" s="90" t="s">
        <v>229</v>
      </c>
      <c r="C51" s="40" t="s">
        <v>230</v>
      </c>
      <c r="D51" s="207" t="s">
        <v>32</v>
      </c>
      <c r="E51" s="255"/>
      <c r="F51" s="256"/>
      <c r="G51" s="256"/>
      <c r="H51" s="37"/>
      <c r="I51" s="37"/>
      <c r="J51" s="37"/>
      <c r="K51" s="82"/>
      <c r="L51" s="37"/>
      <c r="M51" s="37"/>
      <c r="N51" s="37"/>
      <c r="O51" s="37"/>
      <c r="P51" s="37"/>
      <c r="Q51" s="37"/>
      <c r="R51" s="37"/>
      <c r="S51" s="37"/>
      <c r="T51" s="37"/>
      <c r="U51" s="37"/>
      <c r="V51" s="37"/>
      <c r="W51" s="37"/>
      <c r="X51" s="37"/>
      <c r="Y51" s="37"/>
      <c r="Z51" s="37"/>
      <c r="AA51" s="37"/>
      <c r="AB51" s="37"/>
      <c r="AC51" s="37"/>
    </row>
    <row r="52" spans="1:29" ht="129.75" customHeight="1" x14ac:dyDescent="0.2">
      <c r="A52" s="1"/>
      <c r="B52" s="90" t="s">
        <v>807</v>
      </c>
      <c r="C52" s="40" t="s">
        <v>808</v>
      </c>
      <c r="D52" s="216"/>
      <c r="E52" s="255"/>
      <c r="F52" s="256"/>
      <c r="G52" s="256"/>
      <c r="H52" s="37"/>
      <c r="I52" s="37"/>
      <c r="J52" s="37"/>
      <c r="K52" s="82"/>
      <c r="L52" s="37"/>
      <c r="M52" s="37"/>
      <c r="N52" s="37"/>
      <c r="O52" s="37"/>
      <c r="P52" s="37"/>
      <c r="Q52" s="37"/>
      <c r="R52" s="37"/>
      <c r="S52" s="37"/>
      <c r="T52" s="37"/>
      <c r="U52" s="37"/>
      <c r="V52" s="37"/>
      <c r="W52" s="37"/>
      <c r="X52" s="37"/>
      <c r="Y52" s="37"/>
      <c r="Z52" s="37"/>
      <c r="AA52" s="37"/>
      <c r="AB52" s="37"/>
      <c r="AC52" s="37"/>
    </row>
    <row r="53" spans="1:29" ht="79.5" customHeight="1" x14ac:dyDescent="0.2">
      <c r="A53" s="1"/>
      <c r="B53" s="90" t="s">
        <v>37</v>
      </c>
      <c r="C53" s="40" t="s">
        <v>231</v>
      </c>
      <c r="D53" s="207" t="s">
        <v>32</v>
      </c>
      <c r="E53" s="255"/>
      <c r="F53" s="256"/>
      <c r="G53" s="256"/>
      <c r="H53" s="37"/>
      <c r="I53" s="37"/>
      <c r="J53" s="37"/>
      <c r="K53" s="82"/>
      <c r="L53" s="37"/>
      <c r="M53" s="37"/>
      <c r="N53" s="37"/>
      <c r="O53" s="37"/>
      <c r="P53" s="37"/>
      <c r="Q53" s="37"/>
      <c r="R53" s="37"/>
      <c r="S53" s="37"/>
      <c r="T53" s="37"/>
      <c r="U53" s="37"/>
      <c r="V53" s="37"/>
      <c r="W53" s="37"/>
      <c r="X53" s="37"/>
      <c r="Y53" s="37"/>
      <c r="Z53" s="37"/>
      <c r="AA53" s="37"/>
      <c r="AB53" s="37"/>
      <c r="AC53" s="37"/>
    </row>
    <row r="54" spans="1:29" ht="10.5" customHeight="1" x14ac:dyDescent="0.2">
      <c r="A54" s="1"/>
      <c r="B54" s="37"/>
      <c r="C54" s="37"/>
      <c r="D54" s="36"/>
      <c r="E54" s="37"/>
      <c r="F54" s="37"/>
      <c r="G54" s="37"/>
      <c r="H54" s="37"/>
      <c r="I54" s="37"/>
      <c r="J54" s="37"/>
      <c r="K54" s="82"/>
      <c r="L54" s="37"/>
      <c r="M54" s="37"/>
      <c r="N54" s="37"/>
      <c r="O54" s="37"/>
      <c r="P54" s="37"/>
      <c r="Q54" s="37"/>
      <c r="R54" s="37"/>
      <c r="S54" s="37"/>
      <c r="T54" s="37"/>
      <c r="U54" s="37"/>
      <c r="V54" s="37"/>
      <c r="W54" s="37"/>
      <c r="X54" s="37"/>
      <c r="Y54" s="37"/>
      <c r="Z54" s="37"/>
      <c r="AA54" s="37"/>
      <c r="AB54" s="37"/>
      <c r="AC54" s="37"/>
    </row>
    <row r="55" spans="1:29" ht="10.5" customHeight="1" x14ac:dyDescent="0.2">
      <c r="A55" s="1"/>
      <c r="B55" s="37"/>
      <c r="C55" s="37"/>
      <c r="D55" s="36"/>
      <c r="E55" s="37"/>
      <c r="F55" s="37"/>
      <c r="G55" s="37"/>
      <c r="H55" s="37"/>
      <c r="I55" s="37"/>
      <c r="J55" s="37"/>
      <c r="K55" s="82"/>
      <c r="L55" s="37"/>
      <c r="M55" s="37"/>
      <c r="N55" s="37"/>
      <c r="O55" s="37"/>
      <c r="P55" s="37"/>
      <c r="Q55" s="37"/>
      <c r="R55" s="37"/>
      <c r="S55" s="37"/>
      <c r="T55" s="37"/>
      <c r="U55" s="37"/>
      <c r="V55" s="37"/>
      <c r="W55" s="37"/>
      <c r="X55" s="37"/>
      <c r="Y55" s="37"/>
      <c r="Z55" s="37"/>
      <c r="AA55" s="37"/>
      <c r="AB55" s="37"/>
      <c r="AC55" s="37"/>
    </row>
    <row r="56" spans="1:29" ht="12" customHeight="1" x14ac:dyDescent="0.2">
      <c r="A56" s="27" t="s">
        <v>24</v>
      </c>
      <c r="B56" s="28"/>
      <c r="C56" s="29"/>
      <c r="D56" s="30"/>
      <c r="E56" s="31"/>
      <c r="F56" s="31"/>
      <c r="G56" s="31"/>
      <c r="H56" s="31"/>
      <c r="I56" s="31"/>
      <c r="J56" s="266"/>
      <c r="K56" s="91"/>
      <c r="L56" s="31"/>
      <c r="M56" s="31"/>
      <c r="N56" s="31"/>
      <c r="O56" s="31"/>
      <c r="P56" s="31"/>
      <c r="Q56" s="31"/>
      <c r="R56" s="31"/>
      <c r="S56" s="31"/>
      <c r="T56" s="31"/>
      <c r="U56" s="31"/>
      <c r="V56" s="31"/>
      <c r="W56" s="31"/>
      <c r="X56" s="31"/>
      <c r="Y56" s="31"/>
      <c r="Z56" s="31"/>
      <c r="AA56" s="31"/>
      <c r="AB56" s="31"/>
      <c r="AC56" s="31"/>
    </row>
    <row r="57" spans="1:29" ht="10.5" customHeight="1" x14ac:dyDescent="0.2">
      <c r="A57" s="1"/>
      <c r="B57" s="37"/>
      <c r="C57" s="37"/>
      <c r="D57" s="36"/>
      <c r="E57" s="37"/>
      <c r="F57" s="37"/>
      <c r="G57" s="37"/>
      <c r="H57" s="37"/>
      <c r="I57" s="37"/>
      <c r="J57" s="37"/>
      <c r="K57" s="82"/>
      <c r="L57" s="37"/>
      <c r="M57" s="37"/>
      <c r="N57" s="37"/>
      <c r="O57" s="37"/>
      <c r="P57" s="37"/>
      <c r="Q57" s="37"/>
      <c r="R57" s="37"/>
      <c r="S57" s="37"/>
      <c r="T57" s="37"/>
      <c r="U57" s="37"/>
      <c r="V57" s="37"/>
      <c r="W57" s="37"/>
      <c r="X57" s="37"/>
      <c r="Y57" s="37"/>
      <c r="Z57" s="37"/>
      <c r="AA57" s="37"/>
      <c r="AB57" s="37"/>
      <c r="AC57" s="37"/>
    </row>
    <row r="58" spans="1:29" ht="10.5" customHeight="1" x14ac:dyDescent="0.2">
      <c r="A58" s="1"/>
      <c r="B58" s="37"/>
      <c r="C58" s="37"/>
      <c r="D58" s="36"/>
      <c r="E58" s="37"/>
      <c r="F58" s="37"/>
      <c r="G58" s="37"/>
      <c r="H58" s="37"/>
      <c r="I58" s="37"/>
      <c r="J58" s="37"/>
      <c r="K58" s="82"/>
      <c r="L58" s="37"/>
      <c r="M58" s="37"/>
      <c r="N58" s="37"/>
      <c r="O58" s="37"/>
      <c r="P58" s="37"/>
      <c r="Q58" s="37"/>
      <c r="R58" s="37"/>
      <c r="S58" s="37"/>
      <c r="T58" s="37"/>
      <c r="U58" s="37"/>
      <c r="V58" s="37"/>
      <c r="W58" s="37"/>
      <c r="X58" s="37"/>
      <c r="Y58" s="37"/>
      <c r="Z58" s="37"/>
      <c r="AA58" s="37"/>
      <c r="AB58" s="37"/>
      <c r="AC58" s="37"/>
    </row>
    <row r="59" spans="1:29" ht="10.5" customHeight="1" x14ac:dyDescent="0.2">
      <c r="A59" s="1"/>
      <c r="B59" s="37"/>
      <c r="C59" s="37"/>
      <c r="D59" s="36"/>
      <c r="E59" s="37"/>
      <c r="F59" s="37"/>
      <c r="G59" s="37"/>
      <c r="H59" s="37"/>
      <c r="I59" s="37"/>
      <c r="J59" s="37"/>
      <c r="K59" s="82"/>
      <c r="L59" s="37"/>
      <c r="M59" s="37"/>
      <c r="N59" s="37"/>
      <c r="O59" s="37"/>
      <c r="P59" s="37"/>
      <c r="Q59" s="37"/>
      <c r="R59" s="37"/>
      <c r="S59" s="37"/>
      <c r="T59" s="37"/>
      <c r="U59" s="37"/>
      <c r="V59" s="37"/>
      <c r="W59" s="37"/>
      <c r="X59" s="37"/>
      <c r="Y59" s="37"/>
      <c r="Z59" s="37"/>
      <c r="AA59" s="37"/>
      <c r="AB59" s="37"/>
      <c r="AC59" s="37"/>
    </row>
    <row r="60" spans="1:29" ht="10.5" customHeight="1" x14ac:dyDescent="0.2">
      <c r="A60" s="1"/>
      <c r="B60" s="37"/>
      <c r="C60" s="37"/>
      <c r="D60" s="36"/>
      <c r="E60" s="37"/>
      <c r="F60" s="37"/>
      <c r="G60" s="37"/>
      <c r="H60" s="37"/>
      <c r="I60" s="37"/>
      <c r="J60" s="37"/>
      <c r="K60" s="82"/>
      <c r="L60" s="37"/>
      <c r="M60" s="37"/>
      <c r="N60" s="37"/>
      <c r="O60" s="37"/>
      <c r="P60" s="37"/>
      <c r="Q60" s="37"/>
      <c r="R60" s="37"/>
      <c r="S60" s="37"/>
      <c r="T60" s="37"/>
      <c r="U60" s="37"/>
      <c r="V60" s="37"/>
      <c r="W60" s="37"/>
      <c r="X60" s="37"/>
      <c r="Y60" s="37"/>
      <c r="Z60" s="37"/>
      <c r="AA60" s="37"/>
      <c r="AB60" s="37"/>
      <c r="AC60" s="37"/>
    </row>
    <row r="61" spans="1:29" ht="10.5" customHeight="1" x14ac:dyDescent="0.2">
      <c r="A61" s="1"/>
      <c r="B61" s="37"/>
      <c r="C61" s="37"/>
      <c r="D61" s="36"/>
      <c r="E61" s="37"/>
      <c r="F61" s="37"/>
      <c r="G61" s="37"/>
      <c r="H61" s="37"/>
      <c r="I61" s="37"/>
      <c r="J61" s="37"/>
      <c r="K61" s="82"/>
      <c r="L61" s="37"/>
      <c r="M61" s="37"/>
      <c r="N61" s="37"/>
      <c r="O61" s="37"/>
      <c r="P61" s="37"/>
      <c r="Q61" s="37"/>
      <c r="R61" s="37"/>
      <c r="S61" s="37"/>
      <c r="T61" s="37"/>
      <c r="U61" s="37"/>
      <c r="V61" s="37"/>
      <c r="W61" s="37"/>
      <c r="X61" s="37"/>
      <c r="Y61" s="37"/>
      <c r="Z61" s="37"/>
      <c r="AA61" s="37"/>
      <c r="AB61" s="37"/>
      <c r="AC61" s="37"/>
    </row>
    <row r="62" spans="1:29" ht="10.5" customHeight="1" x14ac:dyDescent="0.2">
      <c r="A62" s="1"/>
      <c r="B62" s="37"/>
      <c r="C62" s="37"/>
      <c r="D62" s="36"/>
      <c r="E62" s="37"/>
      <c r="F62" s="37"/>
      <c r="G62" s="37"/>
      <c r="H62" s="37"/>
      <c r="I62" s="37"/>
      <c r="J62" s="37"/>
      <c r="K62" s="82"/>
      <c r="L62" s="37"/>
      <c r="M62" s="37"/>
      <c r="N62" s="37"/>
      <c r="O62" s="37"/>
      <c r="P62" s="37"/>
      <c r="Q62" s="37"/>
      <c r="R62" s="37"/>
      <c r="S62" s="37"/>
      <c r="T62" s="37"/>
      <c r="U62" s="37"/>
      <c r="V62" s="37"/>
      <c r="W62" s="37"/>
      <c r="X62" s="37"/>
      <c r="Y62" s="37"/>
      <c r="Z62" s="37"/>
      <c r="AA62" s="37"/>
      <c r="AB62" s="37"/>
      <c r="AC62" s="37"/>
    </row>
    <row r="63" spans="1:29" ht="10.5" customHeight="1" x14ac:dyDescent="0.2">
      <c r="A63" s="1"/>
      <c r="B63" s="37"/>
      <c r="C63" s="37"/>
      <c r="D63" s="36"/>
      <c r="E63" s="37"/>
      <c r="F63" s="37"/>
      <c r="G63" s="37"/>
      <c r="H63" s="37"/>
      <c r="I63" s="37"/>
      <c r="J63" s="37"/>
      <c r="K63" s="82"/>
      <c r="L63" s="37"/>
      <c r="M63" s="37"/>
      <c r="N63" s="37"/>
      <c r="O63" s="37"/>
      <c r="P63" s="37"/>
      <c r="Q63" s="37"/>
      <c r="R63" s="37"/>
      <c r="S63" s="37"/>
      <c r="T63" s="37"/>
      <c r="U63" s="37"/>
      <c r="V63" s="37"/>
      <c r="W63" s="37"/>
      <c r="X63" s="37"/>
      <c r="Y63" s="37"/>
      <c r="Z63" s="37"/>
      <c r="AA63" s="37"/>
      <c r="AB63" s="37"/>
      <c r="AC63" s="37"/>
    </row>
    <row r="64" spans="1:29" ht="10.5" customHeight="1" x14ac:dyDescent="0.2">
      <c r="A64" s="1"/>
      <c r="B64" s="37"/>
      <c r="C64" s="37"/>
      <c r="D64" s="36"/>
      <c r="E64" s="37"/>
      <c r="F64" s="37"/>
      <c r="G64" s="37"/>
      <c r="H64" s="37"/>
      <c r="I64" s="37"/>
      <c r="J64" s="37"/>
      <c r="K64" s="82"/>
      <c r="L64" s="37"/>
      <c r="M64" s="37"/>
      <c r="N64" s="37"/>
      <c r="O64" s="37"/>
      <c r="P64" s="37"/>
      <c r="Q64" s="37"/>
      <c r="R64" s="37"/>
      <c r="S64" s="37"/>
      <c r="T64" s="37"/>
      <c r="U64" s="37"/>
      <c r="V64" s="37"/>
      <c r="W64" s="37"/>
      <c r="X64" s="37"/>
      <c r="Y64" s="37"/>
      <c r="Z64" s="37"/>
      <c r="AA64" s="37"/>
      <c r="AB64" s="37"/>
      <c r="AC64" s="37"/>
    </row>
    <row r="65" spans="1:29" ht="10.5" customHeight="1" x14ac:dyDescent="0.2">
      <c r="A65" s="1"/>
      <c r="B65" s="37"/>
      <c r="C65" s="37"/>
      <c r="D65" s="36"/>
      <c r="E65" s="37"/>
      <c r="F65" s="37"/>
      <c r="G65" s="37"/>
      <c r="H65" s="37"/>
      <c r="I65" s="37"/>
      <c r="J65" s="37"/>
      <c r="K65" s="82"/>
      <c r="L65" s="37"/>
      <c r="M65" s="37"/>
      <c r="N65" s="37"/>
      <c r="O65" s="37"/>
      <c r="P65" s="37"/>
      <c r="Q65" s="37"/>
      <c r="R65" s="37"/>
      <c r="S65" s="37"/>
      <c r="T65" s="37"/>
      <c r="U65" s="37"/>
      <c r="V65" s="37"/>
      <c r="W65" s="37"/>
      <c r="X65" s="37"/>
      <c r="Y65" s="37"/>
      <c r="Z65" s="37"/>
      <c r="AA65" s="37"/>
      <c r="AB65" s="37"/>
      <c r="AC65" s="37"/>
    </row>
    <row r="66" spans="1:29" ht="10.5" customHeight="1" x14ac:dyDescent="0.2">
      <c r="A66" s="1"/>
      <c r="B66" s="37"/>
      <c r="C66" s="37"/>
      <c r="D66" s="36"/>
      <c r="E66" s="37"/>
      <c r="F66" s="37"/>
      <c r="G66" s="37"/>
      <c r="H66" s="37"/>
      <c r="I66" s="37"/>
      <c r="J66" s="37"/>
      <c r="K66" s="82"/>
      <c r="L66" s="37"/>
      <c r="M66" s="37"/>
      <c r="N66" s="37"/>
      <c r="O66" s="37"/>
      <c r="P66" s="37"/>
      <c r="Q66" s="37"/>
      <c r="R66" s="37"/>
      <c r="S66" s="37"/>
      <c r="T66" s="37"/>
      <c r="U66" s="37"/>
      <c r="V66" s="37"/>
      <c r="W66" s="37"/>
      <c r="X66" s="37"/>
      <c r="Y66" s="37"/>
      <c r="Z66" s="37"/>
      <c r="AA66" s="37"/>
      <c r="AB66" s="37"/>
      <c r="AC66" s="37"/>
    </row>
    <row r="67" spans="1:29" ht="10.5" customHeight="1" x14ac:dyDescent="0.2">
      <c r="A67" s="1"/>
      <c r="B67" s="37"/>
      <c r="C67" s="37"/>
      <c r="D67" s="36"/>
      <c r="E67" s="37"/>
      <c r="F67" s="37"/>
      <c r="G67" s="37"/>
      <c r="H67" s="37"/>
      <c r="I67" s="37"/>
      <c r="J67" s="37"/>
      <c r="K67" s="82"/>
      <c r="L67" s="37"/>
      <c r="M67" s="37"/>
      <c r="N67" s="37"/>
      <c r="O67" s="37"/>
      <c r="P67" s="37"/>
      <c r="Q67" s="37"/>
      <c r="R67" s="37"/>
      <c r="S67" s="37"/>
      <c r="T67" s="37"/>
      <c r="U67" s="37"/>
      <c r="V67" s="37"/>
      <c r="W67" s="37"/>
      <c r="X67" s="37"/>
      <c r="Y67" s="37"/>
      <c r="Z67" s="37"/>
      <c r="AA67" s="37"/>
      <c r="AB67" s="37"/>
      <c r="AC67" s="37"/>
    </row>
    <row r="68" spans="1:29" ht="10.5" customHeight="1" x14ac:dyDescent="0.2">
      <c r="A68" s="1"/>
      <c r="B68" s="37"/>
      <c r="C68" s="37"/>
      <c r="D68" s="36"/>
      <c r="E68" s="37"/>
      <c r="F68" s="37"/>
      <c r="G68" s="37"/>
      <c r="H68" s="37"/>
      <c r="I68" s="37"/>
      <c r="J68" s="37"/>
      <c r="K68" s="82"/>
      <c r="L68" s="37"/>
      <c r="M68" s="37"/>
      <c r="N68" s="37"/>
      <c r="O68" s="37"/>
      <c r="P68" s="37"/>
      <c r="Q68" s="37"/>
      <c r="R68" s="37"/>
      <c r="S68" s="37"/>
      <c r="T68" s="37"/>
      <c r="U68" s="37"/>
      <c r="V68" s="37"/>
      <c r="W68" s="37"/>
      <c r="X68" s="37"/>
      <c r="Y68" s="37"/>
      <c r="Z68" s="37"/>
      <c r="AA68" s="37"/>
      <c r="AB68" s="37"/>
      <c r="AC68" s="37"/>
    </row>
    <row r="69" spans="1:29" ht="10.5" customHeight="1" x14ac:dyDescent="0.2">
      <c r="A69" s="1"/>
      <c r="B69" s="37"/>
      <c r="C69" s="37"/>
      <c r="D69" s="36"/>
      <c r="E69" s="37"/>
      <c r="F69" s="37"/>
      <c r="G69" s="37"/>
      <c r="H69" s="37"/>
      <c r="I69" s="37"/>
      <c r="J69" s="37"/>
      <c r="K69" s="82"/>
      <c r="L69" s="37"/>
      <c r="M69" s="37"/>
      <c r="N69" s="37"/>
      <c r="O69" s="37"/>
      <c r="P69" s="37"/>
      <c r="Q69" s="37"/>
      <c r="R69" s="37"/>
      <c r="S69" s="37"/>
      <c r="T69" s="37"/>
      <c r="U69" s="37"/>
      <c r="V69" s="37"/>
      <c r="W69" s="37"/>
      <c r="X69" s="37"/>
      <c r="Y69" s="37"/>
      <c r="Z69" s="37"/>
      <c r="AA69" s="37"/>
      <c r="AB69" s="37"/>
      <c r="AC69" s="37"/>
    </row>
    <row r="70" spans="1:29" ht="10.5" customHeight="1" x14ac:dyDescent="0.2">
      <c r="A70" s="1"/>
      <c r="B70" s="37"/>
      <c r="C70" s="37"/>
      <c r="D70" s="36"/>
      <c r="E70" s="37"/>
      <c r="F70" s="37"/>
      <c r="G70" s="37"/>
      <c r="H70" s="37"/>
      <c r="I70" s="37"/>
      <c r="J70" s="37"/>
      <c r="K70" s="82"/>
      <c r="L70" s="37"/>
      <c r="M70" s="37"/>
      <c r="N70" s="37"/>
      <c r="O70" s="37"/>
      <c r="P70" s="37"/>
      <c r="Q70" s="37"/>
      <c r="R70" s="37"/>
      <c r="S70" s="37"/>
      <c r="T70" s="37"/>
      <c r="U70" s="37"/>
      <c r="V70" s="37"/>
      <c r="W70" s="37"/>
      <c r="X70" s="37"/>
      <c r="Y70" s="37"/>
      <c r="Z70" s="37"/>
      <c r="AA70" s="37"/>
      <c r="AB70" s="37"/>
      <c r="AC70" s="37"/>
    </row>
    <row r="71" spans="1:29" ht="10.5" customHeight="1" x14ac:dyDescent="0.2">
      <c r="A71" s="1"/>
      <c r="B71" s="37"/>
      <c r="C71" s="37"/>
      <c r="D71" s="36"/>
      <c r="E71" s="37"/>
      <c r="F71" s="37"/>
      <c r="G71" s="37"/>
      <c r="H71" s="37"/>
      <c r="I71" s="37"/>
      <c r="J71" s="37"/>
      <c r="K71" s="82"/>
      <c r="L71" s="37"/>
      <c r="M71" s="37"/>
      <c r="N71" s="37"/>
      <c r="O71" s="37"/>
      <c r="P71" s="37"/>
      <c r="Q71" s="37"/>
      <c r="R71" s="37"/>
      <c r="S71" s="37"/>
      <c r="T71" s="37"/>
      <c r="U71" s="37"/>
      <c r="V71" s="37"/>
      <c r="W71" s="37"/>
      <c r="X71" s="37"/>
      <c r="Y71" s="37"/>
      <c r="Z71" s="37"/>
      <c r="AA71" s="37"/>
      <c r="AB71" s="37"/>
      <c r="AC71" s="37"/>
    </row>
    <row r="72" spans="1:29" ht="10.5" customHeight="1" x14ac:dyDescent="0.2">
      <c r="A72" s="1"/>
      <c r="B72" s="37"/>
      <c r="C72" s="37"/>
      <c r="D72" s="36"/>
      <c r="E72" s="37"/>
      <c r="F72" s="37"/>
      <c r="G72" s="37"/>
      <c r="H72" s="37"/>
      <c r="I72" s="37"/>
      <c r="J72" s="37"/>
      <c r="K72" s="82"/>
      <c r="L72" s="37"/>
      <c r="M72" s="37"/>
      <c r="N72" s="37"/>
      <c r="O72" s="37"/>
      <c r="P72" s="37"/>
      <c r="Q72" s="37"/>
      <c r="R72" s="37"/>
      <c r="S72" s="37"/>
      <c r="T72" s="37"/>
      <c r="U72" s="37"/>
      <c r="V72" s="37"/>
      <c r="W72" s="37"/>
      <c r="X72" s="37"/>
      <c r="Y72" s="37"/>
      <c r="Z72" s="37"/>
      <c r="AA72" s="37"/>
      <c r="AB72" s="37"/>
      <c r="AC72" s="37"/>
    </row>
    <row r="73" spans="1:29" ht="10.5" customHeight="1" x14ac:dyDescent="0.2">
      <c r="A73" s="1"/>
      <c r="B73" s="37"/>
      <c r="C73" s="37"/>
      <c r="D73" s="36"/>
      <c r="E73" s="37"/>
      <c r="F73" s="37"/>
      <c r="G73" s="37"/>
      <c r="H73" s="37"/>
      <c r="I73" s="37"/>
      <c r="J73" s="37"/>
      <c r="K73" s="82"/>
      <c r="L73" s="37"/>
      <c r="M73" s="37"/>
      <c r="N73" s="37"/>
      <c r="O73" s="37"/>
      <c r="P73" s="37"/>
      <c r="Q73" s="37"/>
      <c r="R73" s="37"/>
      <c r="S73" s="37"/>
      <c r="T73" s="37"/>
      <c r="U73" s="37"/>
      <c r="V73" s="37"/>
      <c r="W73" s="37"/>
      <c r="X73" s="37"/>
      <c r="Y73" s="37"/>
      <c r="Z73" s="37"/>
      <c r="AA73" s="37"/>
      <c r="AB73" s="37"/>
      <c r="AC73" s="37"/>
    </row>
    <row r="74" spans="1:29" ht="10.5" customHeight="1" x14ac:dyDescent="0.2">
      <c r="A74" s="1"/>
      <c r="B74" s="37"/>
      <c r="C74" s="37"/>
      <c r="D74" s="36"/>
      <c r="E74" s="37"/>
      <c r="F74" s="37"/>
      <c r="G74" s="37"/>
      <c r="H74" s="37"/>
      <c r="I74" s="37"/>
      <c r="J74" s="37"/>
      <c r="K74" s="82"/>
      <c r="L74" s="37"/>
      <c r="M74" s="37"/>
      <c r="N74" s="37"/>
      <c r="O74" s="37"/>
      <c r="P74" s="37"/>
      <c r="Q74" s="37"/>
      <c r="R74" s="37"/>
      <c r="S74" s="37"/>
      <c r="T74" s="37"/>
      <c r="U74" s="37"/>
      <c r="V74" s="37"/>
      <c r="W74" s="37"/>
      <c r="X74" s="37"/>
      <c r="Y74" s="37"/>
      <c r="Z74" s="37"/>
      <c r="AA74" s="37"/>
      <c r="AB74" s="37"/>
      <c r="AC74" s="37"/>
    </row>
    <row r="75" spans="1:29" ht="10.5" customHeight="1" x14ac:dyDescent="0.2">
      <c r="A75" s="1"/>
      <c r="B75" s="37"/>
      <c r="C75" s="37"/>
      <c r="D75" s="36"/>
      <c r="E75" s="37"/>
      <c r="F75" s="37"/>
      <c r="G75" s="37"/>
      <c r="H75" s="37"/>
      <c r="I75" s="37"/>
      <c r="J75" s="37"/>
      <c r="K75" s="82"/>
      <c r="L75" s="37"/>
      <c r="M75" s="37"/>
      <c r="N75" s="37"/>
      <c r="O75" s="37"/>
      <c r="P75" s="37"/>
      <c r="Q75" s="37"/>
      <c r="R75" s="37"/>
      <c r="S75" s="37"/>
      <c r="T75" s="37"/>
      <c r="U75" s="37"/>
      <c r="V75" s="37"/>
      <c r="W75" s="37"/>
      <c r="X75" s="37"/>
      <c r="Y75" s="37"/>
      <c r="Z75" s="37"/>
      <c r="AA75" s="37"/>
      <c r="AB75" s="37"/>
      <c r="AC75" s="37"/>
    </row>
    <row r="76" spans="1:29" ht="10.5" customHeight="1" x14ac:dyDescent="0.2">
      <c r="A76" s="1"/>
      <c r="B76" s="37"/>
      <c r="C76" s="37"/>
      <c r="D76" s="36"/>
      <c r="E76" s="37"/>
      <c r="F76" s="37"/>
      <c r="G76" s="37"/>
      <c r="H76" s="37"/>
      <c r="I76" s="37"/>
      <c r="J76" s="37"/>
      <c r="K76" s="82"/>
      <c r="L76" s="37"/>
      <c r="M76" s="37"/>
      <c r="N76" s="37"/>
      <c r="O76" s="37"/>
      <c r="P76" s="37"/>
      <c r="Q76" s="37"/>
      <c r="R76" s="37"/>
      <c r="S76" s="37"/>
      <c r="T76" s="37"/>
      <c r="U76" s="37"/>
      <c r="V76" s="37"/>
      <c r="W76" s="37"/>
      <c r="X76" s="37"/>
      <c r="Y76" s="37"/>
      <c r="Z76" s="37"/>
      <c r="AA76" s="37"/>
      <c r="AB76" s="37"/>
      <c r="AC76" s="37"/>
    </row>
    <row r="77" spans="1:29" ht="10.5" customHeight="1" x14ac:dyDescent="0.2">
      <c r="A77" s="1"/>
      <c r="B77" s="37"/>
      <c r="C77" s="37"/>
      <c r="D77" s="36"/>
      <c r="E77" s="37"/>
      <c r="F77" s="37"/>
      <c r="G77" s="37"/>
      <c r="H77" s="37"/>
      <c r="I77" s="37"/>
      <c r="J77" s="37"/>
      <c r="K77" s="82"/>
      <c r="L77" s="37"/>
      <c r="M77" s="37"/>
      <c r="N77" s="37"/>
      <c r="O77" s="37"/>
      <c r="P77" s="37"/>
      <c r="Q77" s="37"/>
      <c r="R77" s="37"/>
      <c r="S77" s="37"/>
      <c r="T77" s="37"/>
      <c r="U77" s="37"/>
      <c r="V77" s="37"/>
      <c r="W77" s="37"/>
      <c r="X77" s="37"/>
      <c r="Y77" s="37"/>
      <c r="Z77" s="37"/>
      <c r="AA77" s="37"/>
      <c r="AB77" s="37"/>
      <c r="AC77" s="37"/>
    </row>
    <row r="78" spans="1:29" ht="10.5" customHeight="1" x14ac:dyDescent="0.2">
      <c r="A78" s="1"/>
      <c r="B78" s="37"/>
      <c r="C78" s="37"/>
      <c r="D78" s="36"/>
      <c r="E78" s="37"/>
      <c r="F78" s="37"/>
      <c r="G78" s="37"/>
      <c r="H78" s="37"/>
      <c r="I78" s="37"/>
      <c r="J78" s="37"/>
      <c r="K78" s="82"/>
      <c r="L78" s="37"/>
      <c r="M78" s="37"/>
      <c r="N78" s="37"/>
      <c r="O78" s="37"/>
      <c r="P78" s="37"/>
      <c r="Q78" s="37"/>
      <c r="R78" s="37"/>
      <c r="S78" s="37"/>
      <c r="T78" s="37"/>
      <c r="U78" s="37"/>
      <c r="V78" s="37"/>
      <c r="W78" s="37"/>
      <c r="X78" s="37"/>
      <c r="Y78" s="37"/>
      <c r="Z78" s="37"/>
      <c r="AA78" s="37"/>
      <c r="AB78" s="37"/>
      <c r="AC78" s="37"/>
    </row>
    <row r="79" spans="1:29" ht="10.5" customHeight="1" x14ac:dyDescent="0.2">
      <c r="A79" s="1"/>
      <c r="B79" s="37"/>
      <c r="C79" s="37"/>
      <c r="D79" s="36"/>
      <c r="E79" s="37"/>
      <c r="F79" s="37"/>
      <c r="G79" s="37"/>
      <c r="H79" s="37"/>
      <c r="I79" s="37"/>
      <c r="J79" s="37"/>
      <c r="K79" s="82"/>
      <c r="L79" s="37"/>
      <c r="M79" s="37"/>
      <c r="N79" s="37"/>
      <c r="O79" s="37"/>
      <c r="P79" s="37"/>
      <c r="Q79" s="37"/>
      <c r="R79" s="37"/>
      <c r="S79" s="37"/>
      <c r="T79" s="37"/>
      <c r="U79" s="37"/>
      <c r="V79" s="37"/>
      <c r="W79" s="37"/>
      <c r="X79" s="37"/>
      <c r="Y79" s="37"/>
      <c r="Z79" s="37"/>
      <c r="AA79" s="37"/>
      <c r="AB79" s="37"/>
      <c r="AC79" s="37"/>
    </row>
    <row r="80" spans="1:29" ht="10.5" customHeight="1" x14ac:dyDescent="0.2">
      <c r="A80" s="1"/>
      <c r="B80" s="37"/>
      <c r="C80" s="37"/>
      <c r="D80" s="36"/>
      <c r="E80" s="37"/>
      <c r="F80" s="37"/>
      <c r="G80" s="37"/>
      <c r="H80" s="37"/>
      <c r="I80" s="37"/>
      <c r="J80" s="37"/>
      <c r="K80" s="82"/>
      <c r="L80" s="37"/>
      <c r="M80" s="37"/>
      <c r="N80" s="37"/>
      <c r="O80" s="37"/>
      <c r="P80" s="37"/>
      <c r="Q80" s="37"/>
      <c r="R80" s="37"/>
      <c r="S80" s="37"/>
      <c r="T80" s="37"/>
      <c r="U80" s="37"/>
      <c r="V80" s="37"/>
      <c r="W80" s="37"/>
      <c r="X80" s="37"/>
      <c r="Y80" s="37"/>
      <c r="Z80" s="37"/>
      <c r="AA80" s="37"/>
      <c r="AB80" s="37"/>
      <c r="AC80" s="37"/>
    </row>
    <row r="81" spans="1:29" ht="10.5" customHeight="1" x14ac:dyDescent="0.2">
      <c r="A81" s="1"/>
      <c r="B81" s="37"/>
      <c r="C81" s="37"/>
      <c r="D81" s="36"/>
      <c r="E81" s="37"/>
      <c r="F81" s="37"/>
      <c r="G81" s="37"/>
      <c r="H81" s="37"/>
      <c r="I81" s="37"/>
      <c r="J81" s="37"/>
      <c r="K81" s="82"/>
      <c r="L81" s="37"/>
      <c r="M81" s="37"/>
      <c r="N81" s="37"/>
      <c r="O81" s="37"/>
      <c r="P81" s="37"/>
      <c r="Q81" s="37"/>
      <c r="R81" s="37"/>
      <c r="S81" s="37"/>
      <c r="T81" s="37"/>
      <c r="U81" s="37"/>
      <c r="V81" s="37"/>
      <c r="W81" s="37"/>
      <c r="X81" s="37"/>
      <c r="Y81" s="37"/>
      <c r="Z81" s="37"/>
      <c r="AA81" s="37"/>
      <c r="AB81" s="37"/>
      <c r="AC81" s="37"/>
    </row>
    <row r="82" spans="1:29" ht="10.5" customHeight="1" x14ac:dyDescent="0.2">
      <c r="A82" s="1"/>
      <c r="B82" s="37"/>
      <c r="C82" s="37"/>
      <c r="D82" s="36"/>
      <c r="E82" s="37"/>
      <c r="F82" s="37"/>
      <c r="G82" s="37"/>
      <c r="H82" s="37"/>
      <c r="I82" s="37"/>
      <c r="J82" s="37"/>
      <c r="K82" s="82"/>
      <c r="L82" s="37"/>
      <c r="M82" s="37"/>
      <c r="N82" s="37"/>
      <c r="O82" s="37"/>
      <c r="P82" s="37"/>
      <c r="Q82" s="37"/>
      <c r="R82" s="37"/>
      <c r="S82" s="37"/>
      <c r="T82" s="37"/>
      <c r="U82" s="37"/>
      <c r="V82" s="37"/>
      <c r="W82" s="37"/>
      <c r="X82" s="37"/>
      <c r="Y82" s="37"/>
      <c r="Z82" s="37"/>
      <c r="AA82" s="37"/>
      <c r="AB82" s="37"/>
      <c r="AC82" s="37"/>
    </row>
    <row r="83" spans="1:29" ht="10.5" customHeight="1" x14ac:dyDescent="0.2">
      <c r="A83" s="1"/>
      <c r="B83" s="37"/>
      <c r="C83" s="37"/>
      <c r="D83" s="36"/>
      <c r="E83" s="37"/>
      <c r="F83" s="37"/>
      <c r="G83" s="37"/>
      <c r="H83" s="37"/>
      <c r="I83" s="37"/>
      <c r="J83" s="37"/>
      <c r="K83" s="82"/>
      <c r="L83" s="37"/>
      <c r="M83" s="37"/>
      <c r="N83" s="37"/>
      <c r="O83" s="37"/>
      <c r="P83" s="37"/>
      <c r="Q83" s="37"/>
      <c r="R83" s="37"/>
      <c r="S83" s="37"/>
      <c r="T83" s="37"/>
      <c r="U83" s="37"/>
      <c r="V83" s="37"/>
      <c r="W83" s="37"/>
      <c r="X83" s="37"/>
      <c r="Y83" s="37"/>
      <c r="Z83" s="37"/>
      <c r="AA83" s="37"/>
      <c r="AB83" s="37"/>
      <c r="AC83" s="37"/>
    </row>
    <row r="84" spans="1:29" ht="10.5" customHeight="1" x14ac:dyDescent="0.2">
      <c r="A84" s="1"/>
      <c r="B84" s="37"/>
      <c r="C84" s="37"/>
      <c r="D84" s="36"/>
      <c r="E84" s="37"/>
      <c r="F84" s="37"/>
      <c r="G84" s="37"/>
      <c r="H84" s="37"/>
      <c r="I84" s="37"/>
      <c r="J84" s="37"/>
      <c r="K84" s="82"/>
      <c r="L84" s="37"/>
      <c r="M84" s="37"/>
      <c r="N84" s="37"/>
      <c r="O84" s="37"/>
      <c r="P84" s="37"/>
      <c r="Q84" s="37"/>
      <c r="R84" s="37"/>
      <c r="S84" s="37"/>
      <c r="T84" s="37"/>
      <c r="U84" s="37"/>
      <c r="V84" s="37"/>
      <c r="W84" s="37"/>
      <c r="X84" s="37"/>
      <c r="Y84" s="37"/>
      <c r="Z84" s="37"/>
      <c r="AA84" s="37"/>
      <c r="AB84" s="37"/>
      <c r="AC84" s="37"/>
    </row>
    <row r="85" spans="1:29" ht="10.5" customHeight="1" x14ac:dyDescent="0.2">
      <c r="A85" s="1"/>
      <c r="B85" s="37"/>
      <c r="C85" s="37"/>
      <c r="D85" s="36"/>
      <c r="E85" s="37"/>
      <c r="F85" s="37"/>
      <c r="G85" s="37"/>
      <c r="H85" s="37"/>
      <c r="I85" s="37"/>
      <c r="J85" s="37"/>
      <c r="K85" s="82"/>
      <c r="L85" s="37"/>
      <c r="M85" s="37"/>
      <c r="N85" s="37"/>
      <c r="O85" s="37"/>
      <c r="P85" s="37"/>
      <c r="Q85" s="37"/>
      <c r="R85" s="37"/>
      <c r="S85" s="37"/>
      <c r="T85" s="37"/>
      <c r="U85" s="37"/>
      <c r="V85" s="37"/>
      <c r="W85" s="37"/>
      <c r="X85" s="37"/>
      <c r="Y85" s="37"/>
      <c r="Z85" s="37"/>
      <c r="AA85" s="37"/>
      <c r="AB85" s="37"/>
      <c r="AC85" s="37"/>
    </row>
    <row r="86" spans="1:29" ht="10.5" customHeight="1" x14ac:dyDescent="0.2">
      <c r="A86" s="1"/>
      <c r="B86" s="37"/>
      <c r="C86" s="37"/>
      <c r="D86" s="36"/>
      <c r="E86" s="37"/>
      <c r="F86" s="37"/>
      <c r="G86" s="37"/>
      <c r="H86" s="37"/>
      <c r="I86" s="37"/>
      <c r="J86" s="37"/>
      <c r="K86" s="82"/>
      <c r="L86" s="37"/>
      <c r="M86" s="37"/>
      <c r="N86" s="37"/>
      <c r="O86" s="37"/>
      <c r="P86" s="37"/>
      <c r="Q86" s="37"/>
      <c r="R86" s="37"/>
      <c r="S86" s="37"/>
      <c r="T86" s="37"/>
      <c r="U86" s="37"/>
      <c r="V86" s="37"/>
      <c r="W86" s="37"/>
      <c r="X86" s="37"/>
      <c r="Y86" s="37"/>
      <c r="Z86" s="37"/>
      <c r="AA86" s="37"/>
      <c r="AB86" s="37"/>
      <c r="AC86" s="37"/>
    </row>
    <row r="87" spans="1:29" ht="10.5" customHeight="1" x14ac:dyDescent="0.2">
      <c r="A87" s="1"/>
      <c r="B87" s="37"/>
      <c r="C87" s="37"/>
      <c r="D87" s="36"/>
      <c r="E87" s="37"/>
      <c r="F87" s="37"/>
      <c r="G87" s="37"/>
      <c r="H87" s="37"/>
      <c r="I87" s="37"/>
      <c r="J87" s="37"/>
      <c r="K87" s="82"/>
      <c r="L87" s="37"/>
      <c r="M87" s="37"/>
      <c r="N87" s="37"/>
      <c r="O87" s="37"/>
      <c r="P87" s="37"/>
      <c r="Q87" s="37"/>
      <c r="R87" s="37"/>
      <c r="S87" s="37"/>
      <c r="T87" s="37"/>
      <c r="U87" s="37"/>
      <c r="V87" s="37"/>
      <c r="W87" s="37"/>
      <c r="X87" s="37"/>
      <c r="Y87" s="37"/>
      <c r="Z87" s="37"/>
      <c r="AA87" s="37"/>
      <c r="AB87" s="37"/>
      <c r="AC87" s="37"/>
    </row>
    <row r="88" spans="1:29" ht="10.5" customHeight="1" x14ac:dyDescent="0.2">
      <c r="A88" s="1"/>
      <c r="B88" s="37"/>
      <c r="C88" s="37"/>
      <c r="D88" s="36"/>
      <c r="E88" s="37"/>
      <c r="F88" s="37"/>
      <c r="G88" s="37"/>
      <c r="H88" s="37"/>
      <c r="I88" s="37"/>
      <c r="J88" s="37"/>
      <c r="K88" s="82"/>
      <c r="L88" s="37"/>
      <c r="M88" s="37"/>
      <c r="N88" s="37"/>
      <c r="O88" s="37"/>
      <c r="P88" s="37"/>
      <c r="Q88" s="37"/>
      <c r="R88" s="37"/>
      <c r="S88" s="37"/>
      <c r="T88" s="37"/>
      <c r="U88" s="37"/>
      <c r="V88" s="37"/>
      <c r="W88" s="37"/>
      <c r="X88" s="37"/>
      <c r="Y88" s="37"/>
      <c r="Z88" s="37"/>
      <c r="AA88" s="37"/>
      <c r="AB88" s="37"/>
      <c r="AC88" s="37"/>
    </row>
    <row r="89" spans="1:29" ht="10.5" customHeight="1" x14ac:dyDescent="0.2">
      <c r="A89" s="1"/>
      <c r="B89" s="37"/>
      <c r="C89" s="37"/>
      <c r="D89" s="36"/>
      <c r="E89" s="37"/>
      <c r="F89" s="37"/>
      <c r="G89" s="37"/>
      <c r="H89" s="37"/>
      <c r="I89" s="37"/>
      <c r="J89" s="37"/>
      <c r="K89" s="82"/>
      <c r="L89" s="37"/>
      <c r="M89" s="37"/>
      <c r="N89" s="37"/>
      <c r="O89" s="37"/>
      <c r="P89" s="37"/>
      <c r="Q89" s="37"/>
      <c r="R89" s="37"/>
      <c r="S89" s="37"/>
      <c r="T89" s="37"/>
      <c r="U89" s="37"/>
      <c r="V89" s="37"/>
      <c r="W89" s="37"/>
      <c r="X89" s="37"/>
      <c r="Y89" s="37"/>
      <c r="Z89" s="37"/>
      <c r="AA89" s="37"/>
      <c r="AB89" s="37"/>
      <c r="AC89" s="37"/>
    </row>
    <row r="90" spans="1:29" ht="10.5" customHeight="1" x14ac:dyDescent="0.2">
      <c r="A90" s="1"/>
      <c r="B90" s="37"/>
      <c r="C90" s="37"/>
      <c r="D90" s="36"/>
      <c r="E90" s="37"/>
      <c r="F90" s="37"/>
      <c r="G90" s="37"/>
      <c r="H90" s="37"/>
      <c r="I90" s="37"/>
      <c r="J90" s="37"/>
      <c r="K90" s="82"/>
      <c r="L90" s="37"/>
      <c r="M90" s="37"/>
      <c r="N90" s="37"/>
      <c r="O90" s="37"/>
      <c r="P90" s="37"/>
      <c r="Q90" s="37"/>
      <c r="R90" s="37"/>
      <c r="S90" s="37"/>
      <c r="T90" s="37"/>
      <c r="U90" s="37"/>
      <c r="V90" s="37"/>
      <c r="W90" s="37"/>
      <c r="X90" s="37"/>
      <c r="Y90" s="37"/>
      <c r="Z90" s="37"/>
      <c r="AA90" s="37"/>
      <c r="AB90" s="37"/>
      <c r="AC90" s="37"/>
    </row>
    <row r="91" spans="1:29" ht="10.5" customHeight="1" x14ac:dyDescent="0.2">
      <c r="A91" s="1"/>
      <c r="B91" s="37"/>
      <c r="C91" s="37"/>
      <c r="D91" s="36"/>
      <c r="E91" s="37"/>
      <c r="F91" s="37"/>
      <c r="G91" s="37"/>
      <c r="H91" s="37"/>
      <c r="I91" s="37"/>
      <c r="J91" s="37"/>
      <c r="K91" s="82"/>
      <c r="L91" s="37"/>
      <c r="M91" s="37"/>
      <c r="N91" s="37"/>
      <c r="O91" s="37"/>
      <c r="P91" s="37"/>
      <c r="Q91" s="37"/>
      <c r="R91" s="37"/>
      <c r="S91" s="37"/>
      <c r="T91" s="37"/>
      <c r="U91" s="37"/>
      <c r="V91" s="37"/>
      <c r="W91" s="37"/>
      <c r="X91" s="37"/>
      <c r="Y91" s="37"/>
      <c r="Z91" s="37"/>
      <c r="AA91" s="37"/>
      <c r="AB91" s="37"/>
      <c r="AC91" s="37"/>
    </row>
    <row r="92" spans="1:29" ht="10.5" customHeight="1" x14ac:dyDescent="0.2">
      <c r="A92" s="1"/>
      <c r="B92" s="37"/>
      <c r="C92" s="37"/>
      <c r="D92" s="36"/>
      <c r="E92" s="37"/>
      <c r="F92" s="37"/>
      <c r="G92" s="37"/>
      <c r="H92" s="37"/>
      <c r="I92" s="37"/>
      <c r="J92" s="37"/>
      <c r="K92" s="82"/>
      <c r="L92" s="37"/>
      <c r="M92" s="37"/>
      <c r="N92" s="37"/>
      <c r="O92" s="37"/>
      <c r="P92" s="37"/>
      <c r="Q92" s="37"/>
      <c r="R92" s="37"/>
      <c r="S92" s="37"/>
      <c r="T92" s="37"/>
      <c r="U92" s="37"/>
      <c r="V92" s="37"/>
      <c r="W92" s="37"/>
      <c r="X92" s="37"/>
      <c r="Y92" s="37"/>
      <c r="Z92" s="37"/>
      <c r="AA92" s="37"/>
      <c r="AB92" s="37"/>
      <c r="AC92" s="37"/>
    </row>
    <row r="93" spans="1:29" ht="10.5" customHeight="1" x14ac:dyDescent="0.2">
      <c r="A93" s="1"/>
      <c r="B93" s="37"/>
      <c r="C93" s="37"/>
      <c r="D93" s="36"/>
      <c r="E93" s="37"/>
      <c r="F93" s="37"/>
      <c r="G93" s="37"/>
      <c r="H93" s="37"/>
      <c r="I93" s="37"/>
      <c r="J93" s="37"/>
      <c r="K93" s="82"/>
      <c r="L93" s="37"/>
      <c r="M93" s="37"/>
      <c r="N93" s="37"/>
      <c r="O93" s="37"/>
      <c r="P93" s="37"/>
      <c r="Q93" s="37"/>
      <c r="R93" s="37"/>
      <c r="S93" s="37"/>
      <c r="T93" s="37"/>
      <c r="U93" s="37"/>
      <c r="V93" s="37"/>
      <c r="W93" s="37"/>
      <c r="X93" s="37"/>
      <c r="Y93" s="37"/>
      <c r="Z93" s="37"/>
      <c r="AA93" s="37"/>
      <c r="AB93" s="37"/>
      <c r="AC93" s="37"/>
    </row>
    <row r="94" spans="1:29" ht="10.5" customHeight="1" x14ac:dyDescent="0.2">
      <c r="A94" s="1"/>
      <c r="B94" s="37"/>
      <c r="C94" s="37"/>
      <c r="D94" s="36"/>
      <c r="E94" s="37"/>
      <c r="F94" s="37"/>
      <c r="G94" s="37"/>
      <c r="H94" s="37"/>
      <c r="I94" s="37"/>
      <c r="J94" s="37"/>
      <c r="K94" s="82"/>
      <c r="L94" s="37"/>
      <c r="M94" s="37"/>
      <c r="N94" s="37"/>
      <c r="O94" s="37"/>
      <c r="P94" s="37"/>
      <c r="Q94" s="37"/>
      <c r="R94" s="37"/>
      <c r="S94" s="37"/>
      <c r="T94" s="37"/>
      <c r="U94" s="37"/>
      <c r="V94" s="37"/>
      <c r="W94" s="37"/>
      <c r="X94" s="37"/>
      <c r="Y94" s="37"/>
      <c r="Z94" s="37"/>
      <c r="AA94" s="37"/>
      <c r="AB94" s="37"/>
      <c r="AC94" s="37"/>
    </row>
    <row r="95" spans="1:29" ht="10.5" customHeight="1" x14ac:dyDescent="0.2">
      <c r="A95" s="1"/>
      <c r="B95" s="37"/>
      <c r="C95" s="37"/>
      <c r="D95" s="36"/>
      <c r="E95" s="37"/>
      <c r="F95" s="37"/>
      <c r="G95" s="37"/>
      <c r="H95" s="37"/>
      <c r="I95" s="37"/>
      <c r="J95" s="37"/>
      <c r="K95" s="82"/>
      <c r="L95" s="37"/>
      <c r="M95" s="37"/>
      <c r="N95" s="37"/>
      <c r="O95" s="37"/>
      <c r="P95" s="37"/>
      <c r="Q95" s="37"/>
      <c r="R95" s="37"/>
      <c r="S95" s="37"/>
      <c r="T95" s="37"/>
      <c r="U95" s="37"/>
      <c r="V95" s="37"/>
      <c r="W95" s="37"/>
      <c r="X95" s="37"/>
      <c r="Y95" s="37"/>
      <c r="Z95" s="37"/>
      <c r="AA95" s="37"/>
      <c r="AB95" s="37"/>
      <c r="AC95" s="37"/>
    </row>
    <row r="96" spans="1:29" ht="10.5" customHeight="1" x14ac:dyDescent="0.2">
      <c r="A96" s="1"/>
      <c r="B96" s="37"/>
      <c r="C96" s="37"/>
      <c r="D96" s="36"/>
      <c r="E96" s="37"/>
      <c r="F96" s="37"/>
      <c r="G96" s="37"/>
      <c r="H96" s="37"/>
      <c r="I96" s="37"/>
      <c r="J96" s="37"/>
      <c r="K96" s="82"/>
      <c r="L96" s="37"/>
      <c r="M96" s="37"/>
      <c r="N96" s="37"/>
      <c r="O96" s="37"/>
      <c r="P96" s="37"/>
      <c r="Q96" s="37"/>
      <c r="R96" s="37"/>
      <c r="S96" s="37"/>
      <c r="T96" s="37"/>
      <c r="U96" s="37"/>
      <c r="V96" s="37"/>
      <c r="W96" s="37"/>
      <c r="X96" s="37"/>
      <c r="Y96" s="37"/>
      <c r="Z96" s="37"/>
      <c r="AA96" s="37"/>
      <c r="AB96" s="37"/>
      <c r="AC96" s="37"/>
    </row>
    <row r="97" spans="1:29" ht="10.5" customHeight="1" x14ac:dyDescent="0.2">
      <c r="A97" s="1"/>
      <c r="B97" s="37"/>
      <c r="C97" s="37"/>
      <c r="D97" s="36"/>
      <c r="E97" s="37"/>
      <c r="F97" s="37"/>
      <c r="G97" s="37"/>
      <c r="H97" s="37"/>
      <c r="I97" s="37"/>
      <c r="J97" s="37"/>
      <c r="K97" s="82"/>
      <c r="L97" s="37"/>
      <c r="M97" s="37"/>
      <c r="N97" s="37"/>
      <c r="O97" s="37"/>
      <c r="P97" s="37"/>
      <c r="Q97" s="37"/>
      <c r="R97" s="37"/>
      <c r="S97" s="37"/>
      <c r="T97" s="37"/>
      <c r="U97" s="37"/>
      <c r="V97" s="37"/>
      <c r="W97" s="37"/>
      <c r="X97" s="37"/>
      <c r="Y97" s="37"/>
      <c r="Z97" s="37"/>
      <c r="AA97" s="37"/>
      <c r="AB97" s="37"/>
      <c r="AC97" s="37"/>
    </row>
    <row r="98" spans="1:29" ht="10.5" customHeight="1" x14ac:dyDescent="0.2">
      <c r="A98" s="1"/>
      <c r="B98" s="37"/>
      <c r="C98" s="37"/>
      <c r="D98" s="36"/>
      <c r="E98" s="37"/>
      <c r="F98" s="37"/>
      <c r="G98" s="37"/>
      <c r="H98" s="37"/>
      <c r="I98" s="37"/>
      <c r="J98" s="37"/>
      <c r="K98" s="82"/>
      <c r="L98" s="37"/>
      <c r="M98" s="37"/>
      <c r="N98" s="37"/>
      <c r="O98" s="37"/>
      <c r="P98" s="37"/>
      <c r="Q98" s="37"/>
      <c r="R98" s="37"/>
      <c r="S98" s="37"/>
      <c r="T98" s="37"/>
      <c r="U98" s="37"/>
      <c r="V98" s="37"/>
      <c r="W98" s="37"/>
      <c r="X98" s="37"/>
      <c r="Y98" s="37"/>
      <c r="Z98" s="37"/>
      <c r="AA98" s="37"/>
      <c r="AB98" s="37"/>
      <c r="AC98" s="37"/>
    </row>
    <row r="99" spans="1:29" ht="10.5" customHeight="1" x14ac:dyDescent="0.2">
      <c r="A99" s="1"/>
      <c r="B99" s="37"/>
      <c r="C99" s="37"/>
      <c r="D99" s="36"/>
      <c r="E99" s="37"/>
      <c r="F99" s="37"/>
      <c r="G99" s="37"/>
      <c r="H99" s="37"/>
      <c r="I99" s="37"/>
      <c r="J99" s="37"/>
      <c r="K99" s="82"/>
      <c r="L99" s="37"/>
      <c r="M99" s="37"/>
      <c r="N99" s="37"/>
      <c r="O99" s="37"/>
      <c r="P99" s="37"/>
      <c r="Q99" s="37"/>
      <c r="R99" s="37"/>
      <c r="S99" s="37"/>
      <c r="T99" s="37"/>
      <c r="U99" s="37"/>
      <c r="V99" s="37"/>
      <c r="W99" s="37"/>
      <c r="X99" s="37"/>
      <c r="Y99" s="37"/>
      <c r="Z99" s="37"/>
      <c r="AA99" s="37"/>
      <c r="AB99" s="37"/>
      <c r="AC99" s="37"/>
    </row>
    <row r="100" spans="1:29" ht="10.5" customHeight="1" x14ac:dyDescent="0.2">
      <c r="A100" s="1"/>
      <c r="B100" s="37"/>
      <c r="C100" s="37"/>
      <c r="D100" s="36"/>
      <c r="E100" s="37"/>
      <c r="F100" s="37"/>
      <c r="G100" s="37"/>
      <c r="H100" s="37"/>
      <c r="I100" s="37"/>
      <c r="J100" s="37"/>
      <c r="K100" s="82"/>
      <c r="L100" s="37"/>
      <c r="M100" s="37"/>
      <c r="N100" s="37"/>
      <c r="O100" s="37"/>
      <c r="P100" s="37"/>
      <c r="Q100" s="37"/>
      <c r="R100" s="37"/>
      <c r="S100" s="37"/>
      <c r="T100" s="37"/>
      <c r="U100" s="37"/>
      <c r="V100" s="37"/>
      <c r="W100" s="37"/>
      <c r="X100" s="37"/>
      <c r="Y100" s="37"/>
      <c r="Z100" s="37"/>
      <c r="AA100" s="37"/>
      <c r="AB100" s="37"/>
      <c r="AC100" s="37"/>
    </row>
    <row r="101" spans="1:29" ht="10.5" customHeight="1" x14ac:dyDescent="0.2">
      <c r="A101" s="1"/>
      <c r="B101" s="37"/>
      <c r="C101" s="37"/>
      <c r="D101" s="36"/>
      <c r="E101" s="37"/>
      <c r="F101" s="37"/>
      <c r="G101" s="37"/>
      <c r="H101" s="37"/>
      <c r="I101" s="37"/>
      <c r="J101" s="37"/>
      <c r="K101" s="82"/>
      <c r="L101" s="37"/>
      <c r="M101" s="37"/>
      <c r="N101" s="37"/>
      <c r="O101" s="37"/>
      <c r="P101" s="37"/>
      <c r="Q101" s="37"/>
      <c r="R101" s="37"/>
      <c r="S101" s="37"/>
      <c r="T101" s="37"/>
      <c r="U101" s="37"/>
      <c r="V101" s="37"/>
      <c r="W101" s="37"/>
      <c r="X101" s="37"/>
      <c r="Y101" s="37"/>
      <c r="Z101" s="37"/>
      <c r="AA101" s="37"/>
      <c r="AB101" s="37"/>
      <c r="AC101" s="37"/>
    </row>
    <row r="102" spans="1:29" ht="10.5" customHeight="1" x14ac:dyDescent="0.2">
      <c r="A102" s="1"/>
      <c r="B102" s="37"/>
      <c r="C102" s="37"/>
      <c r="D102" s="36"/>
      <c r="E102" s="37"/>
      <c r="F102" s="37"/>
      <c r="G102" s="37"/>
      <c r="H102" s="37"/>
      <c r="I102" s="37"/>
      <c r="J102" s="37"/>
      <c r="K102" s="82"/>
      <c r="L102" s="37"/>
      <c r="M102" s="37"/>
      <c r="N102" s="37"/>
      <c r="O102" s="37"/>
      <c r="P102" s="37"/>
      <c r="Q102" s="37"/>
      <c r="R102" s="37"/>
      <c r="S102" s="37"/>
      <c r="T102" s="37"/>
      <c r="U102" s="37"/>
      <c r="V102" s="37"/>
      <c r="W102" s="37"/>
      <c r="X102" s="37"/>
      <c r="Y102" s="37"/>
      <c r="Z102" s="37"/>
      <c r="AA102" s="37"/>
      <c r="AB102" s="37"/>
      <c r="AC102" s="37"/>
    </row>
    <row r="103" spans="1:29" ht="15.75" customHeight="1" x14ac:dyDescent="0.2"/>
    <row r="104" spans="1:29" ht="15.75" customHeight="1" x14ac:dyDescent="0.2"/>
    <row r="105" spans="1:29" ht="15.75" customHeight="1" x14ac:dyDescent="0.2"/>
    <row r="106" spans="1:29" ht="15.75" customHeight="1" x14ac:dyDescent="0.2"/>
    <row r="107" spans="1:29" ht="15.75" customHeight="1" x14ac:dyDescent="0.2"/>
    <row r="108" spans="1:29" ht="15.75" customHeight="1" x14ac:dyDescent="0.2"/>
    <row r="109" spans="1:29" ht="15.75" customHeight="1" x14ac:dyDescent="0.2"/>
    <row r="110" spans="1:29" ht="15.75" customHeight="1" x14ac:dyDescent="0.2"/>
    <row r="111" spans="1:29" ht="15.75" customHeight="1" x14ac:dyDescent="0.2"/>
    <row r="112" spans="1:2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heetProtection algorithmName="SHA-512" hashValue="DVgk3Icfd9QryiolVOfFeJvNXLgZaqKG6vnpZp8GVMDETd7RXyeYyaqEL2TY6VIzogDXo2qcOOxAn4hCT9iIBg==" saltValue="BrBmmv6KbdfRGBGp22HzTQ==" spinCount="100000" sheet="1" objects="1" scenarios="1"/>
  <mergeCells count="19">
    <mergeCell ref="B38:E38"/>
    <mergeCell ref="F38:G38"/>
    <mergeCell ref="E50:G50"/>
    <mergeCell ref="E51:G51"/>
    <mergeCell ref="E53:G53"/>
    <mergeCell ref="B40:E40"/>
    <mergeCell ref="F40:G40"/>
    <mergeCell ref="B43:C43"/>
    <mergeCell ref="E45:G45"/>
    <mergeCell ref="E46:G46"/>
    <mergeCell ref="E48:G48"/>
    <mergeCell ref="E49:G49"/>
    <mergeCell ref="E47:G47"/>
    <mergeCell ref="E52:G52"/>
    <mergeCell ref="B2:C2"/>
    <mergeCell ref="B4:C4"/>
    <mergeCell ref="C6:K7"/>
    <mergeCell ref="C9:K10"/>
    <mergeCell ref="C12:K13"/>
  </mergeCells>
  <phoneticPr fontId="59" type="noConversion"/>
  <conditionalFormatting sqref="C17:C36">
    <cfRule type="expression" dxfId="15" priority="12">
      <formula>AND(OR($D17&lt;&gt;"",$E17&lt;&gt;""),$C17="")</formula>
    </cfRule>
  </conditionalFormatting>
  <conditionalFormatting sqref="D46:D53">
    <cfRule type="cellIs" dxfId="14" priority="13" operator="equal">
      <formula>"Select answer"</formula>
    </cfRule>
  </conditionalFormatting>
  <conditionalFormatting sqref="D17:E36">
    <cfRule type="expression" dxfId="13" priority="14">
      <formula>AND(OR($C17&lt;&gt;"",$E17&lt;&gt;""),$D17="")</formula>
    </cfRule>
  </conditionalFormatting>
  <conditionalFormatting sqref="E50:G50">
    <cfRule type="expression" dxfId="12" priority="15">
      <formula>OR($D$49="Select answer",$D$49="No")</formula>
    </cfRule>
    <cfRule type="expression" dxfId="11" priority="16">
      <formula>AND($D$49="Yes",E50="")</formula>
    </cfRule>
  </conditionalFormatting>
  <conditionalFormatting sqref="F17:F36">
    <cfRule type="expression" dxfId="10" priority="17">
      <formula>AND(OR($C17&lt;&gt;"",$D17&lt;&gt;"",$E17&lt;&gt;""),$F17="Select answer")</formula>
    </cfRule>
  </conditionalFormatting>
  <conditionalFormatting sqref="F38">
    <cfRule type="cellIs" dxfId="9" priority="18" operator="equal">
      <formula>"Select answer"</formula>
    </cfRule>
  </conditionalFormatting>
  <conditionalFormatting sqref="F40">
    <cfRule type="cellIs" dxfId="8" priority="19" operator="equal">
      <formula>"Select answer"</formula>
    </cfRule>
  </conditionalFormatting>
  <conditionalFormatting sqref="K17:K36">
    <cfRule type="expression" dxfId="7" priority="8">
      <formula>J17="X"</formula>
    </cfRule>
  </conditionalFormatting>
  <conditionalFormatting sqref="L17:L36">
    <cfRule type="expression" dxfId="6" priority="7">
      <formula>AND(OR($C17&lt;&gt;"",$D17&lt;&gt;"",$E17&lt;&gt;""),$F17="Select answer")</formula>
    </cfRule>
  </conditionalFormatting>
  <conditionalFormatting sqref="G17:I17">
    <cfRule type="expression" dxfId="5" priority="6">
      <formula>AND(OR($C17&lt;&gt;"",$D17&lt;&gt;"",$E17&lt;&gt;""),$F17="Select answer")</formula>
    </cfRule>
  </conditionalFormatting>
  <conditionalFormatting sqref="G18:I36">
    <cfRule type="expression" dxfId="4" priority="5">
      <formula>AND(OR($C18&lt;&gt;"",$D18&lt;&gt;"",$E18&lt;&gt;""),$F18="Select answer")</formula>
    </cfRule>
  </conditionalFormatting>
  <conditionalFormatting sqref="E52:G52">
    <cfRule type="expression" dxfId="3" priority="3">
      <formula>OR($D$49="Select answer",$D$49="No")</formula>
    </cfRule>
    <cfRule type="expression" dxfId="2" priority="4">
      <formula>AND($D$49="Yes",E52="")</formula>
    </cfRule>
  </conditionalFormatting>
  <conditionalFormatting sqref="E47:G47">
    <cfRule type="expression" dxfId="1" priority="1">
      <formula>OR($D$46="Select answer",$D$46="No")</formula>
    </cfRule>
    <cfRule type="expression" dxfId="0" priority="2">
      <formula>$D$46="Yes"</formula>
    </cfRule>
  </conditionalFormatting>
  <dataValidations count="1">
    <dataValidation type="decimal" allowBlank="1" showInputMessage="1" showErrorMessage="1" prompt="Input invalid - Enter a value between 0% and 100%." sqref="D17:E36" xr:uid="{00000000-0002-0000-0500-000002000000}">
      <formula1>0</formula1>
      <formula2>1</formula2>
    </dataValidation>
  </dataValidations>
  <hyperlinks>
    <hyperlink ref="D14" r:id="rId1" xr:uid="{00000000-0004-0000-0500-000000000000}"/>
    <hyperlink ref="L16" r:id="rId2" xr:uid="{00000000-0004-0000-0500-000002000000}"/>
  </hyperlinks>
  <pageMargins left="0.7" right="0.7" top="0.75" bottom="0.75" header="0" footer="0"/>
  <pageSetup paperSize="9" orientation="landscape"/>
  <colBreaks count="1" manualBreakCount="1">
    <brk id="11" man="1"/>
  </colBreaks>
  <drawing r:id="rId3"/>
  <extLst>
    <ext xmlns:x14="http://schemas.microsoft.com/office/spreadsheetml/2009/9/main" uri="{CCE6A557-97BC-4b89-ADB6-D9C93CAAB3DF}">
      <x14:dataValidations xmlns:xm="http://schemas.microsoft.com/office/excel/2006/main" count="7">
        <x14:dataValidation type="list" allowBlank="1" showErrorMessage="1" xr:uid="{00000000-0002-0000-0500-000000000000}">
          <x14:formula1>
            <xm:f>Dropdowns!$V$2:$V$9</xm:f>
          </x14:formula1>
          <xm:sqref>F17:F36</xm:sqref>
        </x14:dataValidation>
        <x14:dataValidation type="list" allowBlank="1" showErrorMessage="1" xr:uid="{00000000-0002-0000-0500-000001000000}">
          <x14:formula1>
            <xm:f>Dropdowns!$E$7:$E$9</xm:f>
          </x14:formula1>
          <xm:sqref>F38</xm:sqref>
        </x14:dataValidation>
        <x14:dataValidation type="list" allowBlank="1" showInputMessage="1" showErrorMessage="1" prompt="In case of an individual: Please provide nationality of the shareholder. _x000a_In case of a legal entity: Please provide country of the headquarter of the  shareholder." xr:uid="{00000000-0002-0000-0500-000003000000}">
          <x14:formula1>
            <xm:f>Dropdowns!$AV$2:$AV$242</xm:f>
          </x14:formula1>
          <xm:sqref>I17:I36</xm:sqref>
        </x14:dataValidation>
        <x14:dataValidation type="list" allowBlank="1" showErrorMessage="1" xr:uid="{00000000-0002-0000-0500-000004000000}">
          <x14:formula1>
            <xm:f>Dropdowns!$C$2:$C$4</xm:f>
          </x14:formula1>
          <xm:sqref>D53 G17:G36 L17:L36 D46 D48:D49</xm:sqref>
        </x14:dataValidation>
        <x14:dataValidation type="list" allowBlank="1" showErrorMessage="1" xr:uid="{00000000-0002-0000-0500-000005000000}">
          <x14:formula1>
            <xm:f>Dropdowns!$E$2:$E$4</xm:f>
          </x14:formula1>
          <xm:sqref>F40</xm:sqref>
        </x14:dataValidation>
        <x14:dataValidation type="list" allowBlank="1" showErrorMessage="1" xr:uid="{00000000-0002-0000-0500-000006000000}">
          <x14:formula1>
            <xm:f>Dropdowns!$AF$2:$AF$5</xm:f>
          </x14:formula1>
          <xm:sqref>H17:H36</xm:sqref>
        </x14:dataValidation>
        <x14:dataValidation type="list" allowBlank="1" showErrorMessage="1" xr:uid="{00000000-0002-0000-0500-000007000000}">
          <x14:formula1>
            <xm:f>Dropdowns!$AR$2:$AR$4</xm:f>
          </x14:formula1>
          <xm:sqref>D51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pane ySplit="1" topLeftCell="A2" activePane="bottomLeft" state="frozen"/>
      <selection pane="bottomLeft" activeCell="J6" sqref="J6"/>
    </sheetView>
  </sheetViews>
  <sheetFormatPr baseColWidth="10" defaultColWidth="12.625" defaultRowHeight="15" customHeight="1" x14ac:dyDescent="0.2"/>
  <cols>
    <col min="1" max="1" width="3.625" customWidth="1"/>
    <col min="2" max="2" width="4.875" customWidth="1"/>
    <col min="3" max="3" width="26.875" customWidth="1"/>
    <col min="4" max="4" width="18" customWidth="1"/>
    <col min="5" max="5" width="25" customWidth="1"/>
    <col min="6" max="6" width="13.75" customWidth="1"/>
    <col min="7" max="7" width="17.375" customWidth="1"/>
    <col min="8" max="8" width="18.375" customWidth="1"/>
    <col min="9" max="9" width="15.25" customWidth="1"/>
    <col min="10" max="10" width="16.625" customWidth="1"/>
    <col min="11" max="12" width="12.625" customWidth="1"/>
    <col min="13" max="13" width="13.25" customWidth="1"/>
    <col min="14" max="26" width="8.625" customWidth="1"/>
  </cols>
  <sheetData>
    <row r="1" spans="1:26" ht="12" customHeight="1" x14ac:dyDescent="0.2">
      <c r="A1" s="32"/>
      <c r="B1" s="32"/>
      <c r="C1" s="66"/>
      <c r="D1" s="1"/>
      <c r="E1" s="34"/>
      <c r="F1" s="1"/>
      <c r="G1" s="1"/>
      <c r="H1" s="1"/>
      <c r="I1" s="1"/>
      <c r="J1" s="1"/>
      <c r="K1" s="1"/>
      <c r="L1" s="1"/>
      <c r="M1" s="1"/>
      <c r="N1" s="1"/>
      <c r="O1" s="1"/>
      <c r="P1" s="1"/>
      <c r="Q1" s="1"/>
      <c r="R1" s="1"/>
      <c r="S1" s="1"/>
      <c r="T1" s="1"/>
      <c r="U1" s="1"/>
      <c r="V1" s="1"/>
      <c r="W1" s="1"/>
      <c r="X1" s="1"/>
      <c r="Y1" s="1"/>
      <c r="Z1" s="1"/>
    </row>
    <row r="2" spans="1:26" ht="19.5" customHeight="1" x14ac:dyDescent="0.3">
      <c r="A2" s="1"/>
      <c r="B2" s="35" t="s">
        <v>232</v>
      </c>
      <c r="C2" s="36"/>
      <c r="D2" s="37"/>
      <c r="E2" s="37"/>
      <c r="F2" s="37"/>
      <c r="G2" s="37"/>
      <c r="H2" s="37"/>
      <c r="I2" s="37"/>
      <c r="J2" s="37"/>
      <c r="K2" s="37"/>
      <c r="L2" s="37"/>
      <c r="M2" s="37"/>
      <c r="N2" s="37"/>
      <c r="O2" s="37"/>
      <c r="P2" s="37"/>
      <c r="Q2" s="37"/>
      <c r="R2" s="37"/>
      <c r="S2" s="37"/>
      <c r="T2" s="37"/>
      <c r="U2" s="37"/>
      <c r="V2" s="37"/>
      <c r="W2" s="37"/>
      <c r="X2" s="37"/>
      <c r="Y2" s="37"/>
      <c r="Z2" s="37"/>
    </row>
    <row r="3" spans="1:26" ht="10.5" customHeight="1" x14ac:dyDescent="0.2">
      <c r="A3" s="1"/>
      <c r="B3" s="37"/>
      <c r="C3" s="36"/>
      <c r="D3" s="37"/>
      <c r="E3" s="37"/>
      <c r="F3" s="37"/>
      <c r="G3" s="37"/>
      <c r="H3" s="37"/>
      <c r="I3" s="37"/>
      <c r="J3" s="37"/>
      <c r="K3" s="37"/>
      <c r="L3" s="37"/>
      <c r="M3" s="37"/>
      <c r="N3" s="37"/>
      <c r="O3" s="37"/>
      <c r="P3" s="37"/>
      <c r="Q3" s="37"/>
      <c r="R3" s="37"/>
      <c r="S3" s="37"/>
      <c r="T3" s="37"/>
      <c r="U3" s="37"/>
      <c r="V3" s="37"/>
      <c r="W3" s="37"/>
      <c r="X3" s="37"/>
      <c r="Y3" s="37"/>
      <c r="Z3" s="37"/>
    </row>
    <row r="4" spans="1:26" ht="10.5" customHeight="1" x14ac:dyDescent="0.2">
      <c r="A4" s="38">
        <f>MAX($A1:A3)+1</f>
        <v>1</v>
      </c>
      <c r="B4" s="4" t="s">
        <v>233</v>
      </c>
      <c r="C4" s="9"/>
      <c r="D4" s="1"/>
      <c r="E4" s="1"/>
      <c r="F4" s="1"/>
      <c r="G4" s="1"/>
      <c r="H4" s="1"/>
      <c r="I4" s="1"/>
      <c r="J4" s="1"/>
      <c r="K4" s="1"/>
      <c r="L4" s="1"/>
      <c r="M4" s="1"/>
      <c r="N4" s="1"/>
      <c r="O4" s="1"/>
      <c r="P4" s="1"/>
      <c r="Q4" s="1"/>
      <c r="R4" s="1"/>
      <c r="S4" s="1"/>
      <c r="T4" s="1"/>
      <c r="U4" s="1"/>
      <c r="V4" s="1"/>
      <c r="W4" s="1"/>
      <c r="X4" s="1"/>
      <c r="Y4" s="1"/>
      <c r="Z4" s="1"/>
    </row>
    <row r="5" spans="1:26" ht="10.5" customHeight="1" x14ac:dyDescent="0.2">
      <c r="A5" s="1"/>
      <c r="B5" s="1"/>
      <c r="C5" s="9"/>
      <c r="D5" s="1"/>
      <c r="E5" s="1"/>
      <c r="F5" s="1"/>
      <c r="G5" s="1"/>
      <c r="H5" s="1"/>
      <c r="I5" s="1"/>
      <c r="J5" s="1"/>
      <c r="K5" s="1"/>
      <c r="L5" s="1"/>
      <c r="M5" s="1"/>
      <c r="N5" s="1"/>
      <c r="O5" s="1"/>
      <c r="P5" s="1"/>
      <c r="Q5" s="1"/>
      <c r="R5" s="1"/>
      <c r="S5" s="1"/>
      <c r="T5" s="1"/>
      <c r="U5" s="1"/>
      <c r="V5" s="1"/>
      <c r="W5" s="1"/>
      <c r="X5" s="1"/>
      <c r="Y5" s="1"/>
      <c r="Z5" s="1"/>
    </row>
    <row r="6" spans="1:26" ht="70.5" customHeight="1" x14ac:dyDescent="0.2">
      <c r="A6" s="1"/>
      <c r="B6" s="185" t="s">
        <v>27</v>
      </c>
      <c r="C6" s="192" t="s">
        <v>234</v>
      </c>
      <c r="D6" s="193" t="s">
        <v>235</v>
      </c>
      <c r="E6" s="193" t="s">
        <v>800</v>
      </c>
      <c r="F6" s="202" t="s">
        <v>236</v>
      </c>
      <c r="G6" s="203" t="s">
        <v>237</v>
      </c>
      <c r="H6" s="193" t="s">
        <v>238</v>
      </c>
      <c r="I6" s="203" t="s">
        <v>239</v>
      </c>
      <c r="J6" s="203" t="s">
        <v>240</v>
      </c>
      <c r="K6" s="203" t="s">
        <v>241</v>
      </c>
      <c r="L6" s="203" t="s">
        <v>242</v>
      </c>
      <c r="M6" s="1"/>
      <c r="N6" s="1"/>
      <c r="O6" s="1"/>
      <c r="P6" s="1"/>
      <c r="Q6" s="1"/>
      <c r="R6" s="1"/>
      <c r="S6" s="1"/>
      <c r="T6" s="1"/>
      <c r="U6" s="1"/>
      <c r="V6" s="1"/>
      <c r="W6" s="1"/>
      <c r="X6" s="1"/>
      <c r="Y6" s="1"/>
      <c r="Z6" s="1"/>
    </row>
    <row r="7" spans="1:26" ht="12" customHeight="1" x14ac:dyDescent="0.2">
      <c r="A7" s="1"/>
      <c r="B7" s="92">
        <v>1</v>
      </c>
      <c r="C7" s="207" t="s">
        <v>32</v>
      </c>
      <c r="D7" s="208"/>
      <c r="E7" s="208"/>
      <c r="F7" s="209"/>
      <c r="G7" s="207" t="s">
        <v>32</v>
      </c>
      <c r="H7" s="210"/>
      <c r="I7" s="207" t="s">
        <v>32</v>
      </c>
      <c r="J7" s="207" t="s">
        <v>32</v>
      </c>
      <c r="K7" s="207" t="s">
        <v>32</v>
      </c>
      <c r="L7" s="207" t="s">
        <v>32</v>
      </c>
      <c r="M7" s="1"/>
      <c r="N7" s="1"/>
      <c r="O7" s="1"/>
      <c r="P7" s="1"/>
      <c r="Q7" s="1"/>
      <c r="R7" s="1"/>
      <c r="S7" s="1"/>
      <c r="T7" s="1"/>
      <c r="U7" s="1"/>
      <c r="V7" s="1"/>
      <c r="W7" s="1"/>
      <c r="X7" s="1"/>
      <c r="Y7" s="1"/>
      <c r="Z7" s="1"/>
    </row>
    <row r="8" spans="1:26" ht="12" customHeight="1" x14ac:dyDescent="0.2">
      <c r="A8" s="1"/>
      <c r="B8" s="92">
        <v>2</v>
      </c>
      <c r="C8" s="207" t="s">
        <v>32</v>
      </c>
      <c r="D8" s="208"/>
      <c r="E8" s="208"/>
      <c r="F8" s="209"/>
      <c r="G8" s="207" t="s">
        <v>32</v>
      </c>
      <c r="H8" s="210"/>
      <c r="I8" s="207" t="s">
        <v>32</v>
      </c>
      <c r="J8" s="207" t="s">
        <v>32</v>
      </c>
      <c r="K8" s="207" t="s">
        <v>32</v>
      </c>
      <c r="L8" s="207" t="s">
        <v>32</v>
      </c>
      <c r="M8" s="1"/>
      <c r="N8" s="1"/>
      <c r="O8" s="1"/>
      <c r="P8" s="1"/>
      <c r="Q8" s="1"/>
      <c r="R8" s="1"/>
      <c r="S8" s="1"/>
      <c r="T8" s="1"/>
      <c r="U8" s="1"/>
      <c r="V8" s="1"/>
      <c r="W8" s="1"/>
      <c r="X8" s="1"/>
      <c r="Y8" s="1"/>
      <c r="Z8" s="1"/>
    </row>
    <row r="9" spans="1:26" ht="12" customHeight="1" x14ac:dyDescent="0.2">
      <c r="A9" s="1"/>
      <c r="B9" s="92">
        <v>3</v>
      </c>
      <c r="C9" s="207" t="s">
        <v>32</v>
      </c>
      <c r="D9" s="208"/>
      <c r="E9" s="208"/>
      <c r="F9" s="209"/>
      <c r="G9" s="207" t="s">
        <v>32</v>
      </c>
      <c r="H9" s="210"/>
      <c r="I9" s="207" t="s">
        <v>32</v>
      </c>
      <c r="J9" s="207" t="s">
        <v>32</v>
      </c>
      <c r="K9" s="207" t="s">
        <v>32</v>
      </c>
      <c r="L9" s="207" t="s">
        <v>32</v>
      </c>
      <c r="M9" s="1"/>
      <c r="N9" s="1"/>
      <c r="O9" s="1"/>
      <c r="P9" s="1"/>
      <c r="Q9" s="1"/>
      <c r="R9" s="1"/>
      <c r="S9" s="1"/>
      <c r="T9" s="1"/>
      <c r="U9" s="1"/>
      <c r="V9" s="1"/>
      <c r="W9" s="1"/>
      <c r="X9" s="1"/>
      <c r="Y9" s="1"/>
      <c r="Z9" s="1"/>
    </row>
    <row r="10" spans="1:26" ht="12" customHeight="1" x14ac:dyDescent="0.2">
      <c r="A10" s="1"/>
      <c r="B10" s="92">
        <v>4</v>
      </c>
      <c r="C10" s="207" t="s">
        <v>32</v>
      </c>
      <c r="D10" s="208"/>
      <c r="E10" s="208"/>
      <c r="F10" s="209"/>
      <c r="G10" s="207" t="s">
        <v>32</v>
      </c>
      <c r="H10" s="210"/>
      <c r="I10" s="207" t="s">
        <v>32</v>
      </c>
      <c r="J10" s="207" t="s">
        <v>32</v>
      </c>
      <c r="K10" s="207" t="s">
        <v>32</v>
      </c>
      <c r="L10" s="207" t="s">
        <v>32</v>
      </c>
      <c r="M10" s="1"/>
      <c r="N10" s="1"/>
      <c r="O10" s="1"/>
      <c r="P10" s="1"/>
      <c r="Q10" s="1"/>
      <c r="R10" s="1"/>
      <c r="S10" s="1"/>
      <c r="T10" s="1"/>
      <c r="U10" s="1"/>
      <c r="V10" s="1"/>
      <c r="W10" s="1"/>
      <c r="X10" s="1"/>
      <c r="Y10" s="1"/>
      <c r="Z10" s="1"/>
    </row>
    <row r="11" spans="1:26" ht="12" customHeight="1" x14ac:dyDescent="0.2">
      <c r="A11" s="1"/>
      <c r="B11" s="92">
        <v>5</v>
      </c>
      <c r="C11" s="207" t="s">
        <v>32</v>
      </c>
      <c r="D11" s="208"/>
      <c r="E11" s="208"/>
      <c r="F11" s="209"/>
      <c r="G11" s="207" t="s">
        <v>32</v>
      </c>
      <c r="H11" s="210"/>
      <c r="I11" s="207" t="s">
        <v>32</v>
      </c>
      <c r="J11" s="207" t="s">
        <v>32</v>
      </c>
      <c r="K11" s="207" t="s">
        <v>32</v>
      </c>
      <c r="L11" s="207" t="s">
        <v>32</v>
      </c>
      <c r="M11" s="1"/>
      <c r="N11" s="1"/>
      <c r="O11" s="1"/>
      <c r="P11" s="1"/>
      <c r="Q11" s="1"/>
      <c r="R11" s="1"/>
      <c r="S11" s="1"/>
      <c r="T11" s="1"/>
      <c r="U11" s="1"/>
      <c r="V11" s="1"/>
      <c r="W11" s="1"/>
      <c r="X11" s="1"/>
      <c r="Y11" s="1"/>
      <c r="Z11" s="1"/>
    </row>
    <row r="12" spans="1:26" ht="12" customHeight="1" x14ac:dyDescent="0.2">
      <c r="A12" s="1"/>
      <c r="B12" s="92">
        <v>6</v>
      </c>
      <c r="C12" s="207" t="s">
        <v>32</v>
      </c>
      <c r="D12" s="208"/>
      <c r="E12" s="208"/>
      <c r="F12" s="209"/>
      <c r="G12" s="207" t="s">
        <v>32</v>
      </c>
      <c r="H12" s="210"/>
      <c r="I12" s="207" t="s">
        <v>32</v>
      </c>
      <c r="J12" s="207" t="s">
        <v>32</v>
      </c>
      <c r="K12" s="207" t="s">
        <v>32</v>
      </c>
      <c r="L12" s="207" t="s">
        <v>32</v>
      </c>
      <c r="M12" s="1"/>
      <c r="N12" s="1"/>
      <c r="O12" s="1"/>
      <c r="P12" s="1"/>
      <c r="Q12" s="1"/>
      <c r="R12" s="1"/>
      <c r="S12" s="1"/>
      <c r="T12" s="1"/>
      <c r="U12" s="1"/>
      <c r="V12" s="1"/>
      <c r="W12" s="1"/>
      <c r="X12" s="1"/>
      <c r="Y12" s="1"/>
      <c r="Z12" s="1"/>
    </row>
    <row r="13" spans="1:26" ht="12" customHeight="1" x14ac:dyDescent="0.2">
      <c r="A13" s="1"/>
      <c r="B13" s="92">
        <v>7</v>
      </c>
      <c r="C13" s="207" t="s">
        <v>32</v>
      </c>
      <c r="D13" s="208"/>
      <c r="E13" s="208"/>
      <c r="F13" s="209"/>
      <c r="G13" s="207" t="s">
        <v>32</v>
      </c>
      <c r="H13" s="210"/>
      <c r="I13" s="207" t="s">
        <v>32</v>
      </c>
      <c r="J13" s="207" t="s">
        <v>32</v>
      </c>
      <c r="K13" s="207" t="s">
        <v>32</v>
      </c>
      <c r="L13" s="207" t="s">
        <v>32</v>
      </c>
      <c r="M13" s="1"/>
      <c r="N13" s="1"/>
      <c r="O13" s="1"/>
      <c r="P13" s="1"/>
      <c r="Q13" s="1"/>
      <c r="R13" s="1"/>
      <c r="S13" s="1"/>
      <c r="T13" s="1"/>
      <c r="U13" s="1"/>
      <c r="V13" s="1"/>
      <c r="W13" s="1"/>
      <c r="X13" s="1"/>
      <c r="Y13" s="1"/>
      <c r="Z13" s="1"/>
    </row>
    <row r="14" spans="1:26" ht="12" customHeight="1" x14ac:dyDescent="0.2">
      <c r="A14" s="1"/>
      <c r="B14" s="92">
        <v>8</v>
      </c>
      <c r="C14" s="207" t="s">
        <v>32</v>
      </c>
      <c r="D14" s="208"/>
      <c r="E14" s="208"/>
      <c r="F14" s="209"/>
      <c r="G14" s="207" t="s">
        <v>32</v>
      </c>
      <c r="H14" s="210"/>
      <c r="I14" s="207" t="s">
        <v>32</v>
      </c>
      <c r="J14" s="207" t="s">
        <v>32</v>
      </c>
      <c r="K14" s="207" t="s">
        <v>32</v>
      </c>
      <c r="L14" s="207" t="s">
        <v>32</v>
      </c>
      <c r="M14" s="1"/>
      <c r="N14" s="1"/>
      <c r="O14" s="1"/>
      <c r="P14" s="1"/>
      <c r="Q14" s="1"/>
      <c r="R14" s="1"/>
      <c r="S14" s="1"/>
      <c r="T14" s="1"/>
      <c r="U14" s="1"/>
      <c r="V14" s="1"/>
      <c r="W14" s="1"/>
      <c r="X14" s="1"/>
      <c r="Y14" s="1"/>
      <c r="Z14" s="1"/>
    </row>
    <row r="15" spans="1:26" ht="12" customHeight="1" x14ac:dyDescent="0.2">
      <c r="A15" s="1"/>
      <c r="B15" s="92">
        <v>9</v>
      </c>
      <c r="C15" s="207" t="s">
        <v>32</v>
      </c>
      <c r="D15" s="208"/>
      <c r="E15" s="208"/>
      <c r="F15" s="209"/>
      <c r="G15" s="207" t="s">
        <v>32</v>
      </c>
      <c r="H15" s="210"/>
      <c r="I15" s="207" t="s">
        <v>32</v>
      </c>
      <c r="J15" s="207" t="s">
        <v>32</v>
      </c>
      <c r="K15" s="207" t="s">
        <v>32</v>
      </c>
      <c r="L15" s="207" t="s">
        <v>32</v>
      </c>
      <c r="M15" s="1"/>
      <c r="N15" s="1"/>
      <c r="O15" s="1"/>
      <c r="P15" s="1"/>
      <c r="Q15" s="1"/>
      <c r="R15" s="1"/>
      <c r="S15" s="1"/>
      <c r="T15" s="1"/>
      <c r="U15" s="1"/>
      <c r="V15" s="1"/>
      <c r="W15" s="1"/>
      <c r="X15" s="1"/>
      <c r="Y15" s="1"/>
      <c r="Z15" s="1"/>
    </row>
    <row r="16" spans="1:26" ht="12" customHeight="1" x14ac:dyDescent="0.2">
      <c r="A16" s="1"/>
      <c r="B16" s="92">
        <v>10</v>
      </c>
      <c r="C16" s="207" t="s">
        <v>32</v>
      </c>
      <c r="D16" s="208"/>
      <c r="E16" s="208"/>
      <c r="F16" s="209"/>
      <c r="G16" s="207" t="s">
        <v>32</v>
      </c>
      <c r="H16" s="210"/>
      <c r="I16" s="207" t="s">
        <v>32</v>
      </c>
      <c r="J16" s="207" t="s">
        <v>32</v>
      </c>
      <c r="K16" s="207" t="s">
        <v>32</v>
      </c>
      <c r="L16" s="207" t="s">
        <v>32</v>
      </c>
      <c r="M16" s="1"/>
      <c r="N16" s="1"/>
      <c r="O16" s="1"/>
      <c r="P16" s="1"/>
      <c r="Q16" s="1"/>
      <c r="R16" s="1"/>
      <c r="S16" s="1"/>
      <c r="T16" s="1"/>
      <c r="U16" s="1"/>
      <c r="V16" s="1"/>
      <c r="W16" s="1"/>
      <c r="X16" s="1"/>
      <c r="Y16" s="1"/>
      <c r="Z16" s="1"/>
    </row>
    <row r="17" spans="1:26" ht="12" customHeight="1" x14ac:dyDescent="0.2">
      <c r="A17" s="1"/>
      <c r="B17" s="92">
        <v>11</v>
      </c>
      <c r="C17" s="207" t="s">
        <v>32</v>
      </c>
      <c r="D17" s="208"/>
      <c r="E17" s="208"/>
      <c r="F17" s="209"/>
      <c r="G17" s="207" t="s">
        <v>32</v>
      </c>
      <c r="H17" s="210"/>
      <c r="I17" s="207" t="s">
        <v>32</v>
      </c>
      <c r="J17" s="207" t="s">
        <v>32</v>
      </c>
      <c r="K17" s="207" t="s">
        <v>32</v>
      </c>
      <c r="L17" s="207" t="s">
        <v>32</v>
      </c>
      <c r="M17" s="1"/>
      <c r="N17" s="1"/>
      <c r="O17" s="1"/>
      <c r="P17" s="1"/>
      <c r="Q17" s="1"/>
      <c r="R17" s="1"/>
      <c r="S17" s="1"/>
      <c r="T17" s="1"/>
      <c r="U17" s="1"/>
      <c r="V17" s="1"/>
      <c r="W17" s="1"/>
      <c r="X17" s="1"/>
      <c r="Y17" s="1"/>
      <c r="Z17" s="1"/>
    </row>
    <row r="18" spans="1:26" ht="12" customHeight="1" x14ac:dyDescent="0.2">
      <c r="A18" s="1"/>
      <c r="B18" s="92">
        <v>12</v>
      </c>
      <c r="C18" s="207" t="s">
        <v>32</v>
      </c>
      <c r="D18" s="208"/>
      <c r="E18" s="208"/>
      <c r="F18" s="209"/>
      <c r="G18" s="207" t="s">
        <v>32</v>
      </c>
      <c r="H18" s="210"/>
      <c r="I18" s="207" t="s">
        <v>32</v>
      </c>
      <c r="J18" s="207" t="s">
        <v>32</v>
      </c>
      <c r="K18" s="207" t="s">
        <v>32</v>
      </c>
      <c r="L18" s="207" t="s">
        <v>32</v>
      </c>
      <c r="M18" s="1"/>
      <c r="N18" s="1"/>
      <c r="O18" s="1"/>
      <c r="P18" s="1"/>
      <c r="Q18" s="1"/>
      <c r="R18" s="1"/>
      <c r="S18" s="1"/>
      <c r="T18" s="1"/>
      <c r="U18" s="1"/>
      <c r="V18" s="1"/>
      <c r="W18" s="1"/>
      <c r="X18" s="1"/>
      <c r="Y18" s="1"/>
      <c r="Z18" s="1"/>
    </row>
    <row r="19" spans="1:26" ht="12" customHeight="1" x14ac:dyDescent="0.2">
      <c r="A19" s="1"/>
      <c r="B19" s="92">
        <v>13</v>
      </c>
      <c r="C19" s="207" t="s">
        <v>32</v>
      </c>
      <c r="D19" s="208"/>
      <c r="E19" s="208"/>
      <c r="F19" s="209"/>
      <c r="G19" s="207" t="s">
        <v>32</v>
      </c>
      <c r="H19" s="210"/>
      <c r="I19" s="207" t="s">
        <v>32</v>
      </c>
      <c r="J19" s="207" t="s">
        <v>32</v>
      </c>
      <c r="K19" s="207" t="s">
        <v>32</v>
      </c>
      <c r="L19" s="207" t="s">
        <v>32</v>
      </c>
      <c r="M19" s="1"/>
      <c r="N19" s="1"/>
      <c r="O19" s="1"/>
      <c r="P19" s="1"/>
      <c r="Q19" s="1"/>
      <c r="R19" s="1"/>
      <c r="S19" s="1"/>
      <c r="T19" s="1"/>
      <c r="U19" s="1"/>
      <c r="V19" s="1"/>
      <c r="W19" s="1"/>
      <c r="X19" s="1"/>
      <c r="Y19" s="1"/>
      <c r="Z19" s="1"/>
    </row>
    <row r="20" spans="1:26" ht="12" customHeight="1" x14ac:dyDescent="0.2">
      <c r="A20" s="1"/>
      <c r="B20" s="92">
        <v>14</v>
      </c>
      <c r="C20" s="207" t="s">
        <v>32</v>
      </c>
      <c r="D20" s="208"/>
      <c r="E20" s="208"/>
      <c r="F20" s="209"/>
      <c r="G20" s="207" t="s">
        <v>32</v>
      </c>
      <c r="H20" s="210"/>
      <c r="I20" s="207" t="s">
        <v>32</v>
      </c>
      <c r="J20" s="207" t="s">
        <v>32</v>
      </c>
      <c r="K20" s="207" t="s">
        <v>32</v>
      </c>
      <c r="L20" s="207" t="s">
        <v>32</v>
      </c>
      <c r="M20" s="1"/>
      <c r="N20" s="1"/>
      <c r="O20" s="1"/>
      <c r="P20" s="1"/>
      <c r="Q20" s="1"/>
      <c r="R20" s="1"/>
      <c r="S20" s="1"/>
      <c r="T20" s="1"/>
      <c r="U20" s="1"/>
      <c r="V20" s="1"/>
      <c r="W20" s="1"/>
      <c r="X20" s="1"/>
      <c r="Y20" s="1"/>
      <c r="Z20" s="1"/>
    </row>
    <row r="21" spans="1:26" ht="12" customHeight="1" x14ac:dyDescent="0.2">
      <c r="A21" s="1"/>
      <c r="B21" s="92">
        <v>15</v>
      </c>
      <c r="C21" s="207" t="s">
        <v>32</v>
      </c>
      <c r="D21" s="208"/>
      <c r="E21" s="208"/>
      <c r="F21" s="209"/>
      <c r="G21" s="207" t="s">
        <v>32</v>
      </c>
      <c r="H21" s="210"/>
      <c r="I21" s="207" t="s">
        <v>32</v>
      </c>
      <c r="J21" s="207" t="s">
        <v>32</v>
      </c>
      <c r="K21" s="207" t="s">
        <v>32</v>
      </c>
      <c r="L21" s="207" t="s">
        <v>32</v>
      </c>
      <c r="M21" s="1"/>
      <c r="N21" s="1"/>
      <c r="O21" s="1"/>
      <c r="P21" s="1"/>
      <c r="Q21" s="1"/>
      <c r="R21" s="1"/>
      <c r="S21" s="1"/>
      <c r="T21" s="1"/>
      <c r="U21" s="1"/>
      <c r="V21" s="1"/>
      <c r="W21" s="1"/>
      <c r="X21" s="1"/>
      <c r="Y21" s="1"/>
      <c r="Z21" s="1"/>
    </row>
    <row r="22" spans="1:26" ht="10.5" customHeight="1" x14ac:dyDescent="0.2">
      <c r="A22" s="1"/>
      <c r="B22" s="1"/>
      <c r="C22" s="9"/>
      <c r="D22" s="1"/>
      <c r="E22" s="1"/>
      <c r="F22" s="1"/>
      <c r="G22" s="1"/>
      <c r="H22" s="1"/>
      <c r="I22" s="1"/>
      <c r="J22" s="1"/>
      <c r="K22" s="1"/>
      <c r="L22" s="1"/>
      <c r="M22" s="1"/>
      <c r="N22" s="1"/>
      <c r="O22" s="1"/>
      <c r="P22" s="1"/>
      <c r="Q22" s="1"/>
      <c r="R22" s="1"/>
      <c r="S22" s="1"/>
      <c r="T22" s="1"/>
      <c r="U22" s="1"/>
      <c r="V22" s="1"/>
      <c r="W22" s="1"/>
      <c r="X22" s="1"/>
      <c r="Y22" s="1"/>
      <c r="Z22" s="1"/>
    </row>
    <row r="23" spans="1:26" ht="18.75" customHeight="1" x14ac:dyDescent="0.2">
      <c r="A23" s="1"/>
      <c r="B23" s="261" t="s">
        <v>799</v>
      </c>
      <c r="C23" s="248"/>
      <c r="D23" s="248"/>
      <c r="E23" s="248"/>
      <c r="F23" s="248"/>
      <c r="G23" s="248"/>
      <c r="H23" s="248"/>
      <c r="I23" s="248"/>
      <c r="J23" s="248"/>
      <c r="K23" s="248"/>
      <c r="L23" s="248"/>
      <c r="M23" s="1"/>
      <c r="N23" s="1"/>
      <c r="O23" s="1"/>
      <c r="P23" s="1"/>
      <c r="Q23" s="1"/>
      <c r="R23" s="1"/>
      <c r="S23" s="1"/>
      <c r="T23" s="1"/>
      <c r="U23" s="1"/>
      <c r="V23" s="1"/>
      <c r="W23" s="1"/>
      <c r="X23" s="1"/>
      <c r="Y23" s="1"/>
      <c r="Z23" s="1"/>
    </row>
    <row r="24" spans="1:26" ht="10.5" customHeight="1" x14ac:dyDescent="0.2">
      <c r="A24" s="1"/>
      <c r="B24" s="1"/>
      <c r="C24" s="9"/>
      <c r="D24" s="1"/>
      <c r="E24" s="1"/>
      <c r="F24" s="1"/>
      <c r="G24" s="1"/>
      <c r="H24" s="1"/>
      <c r="I24" s="1"/>
      <c r="J24" s="1"/>
      <c r="K24" s="1"/>
      <c r="L24" s="1"/>
      <c r="M24" s="1"/>
      <c r="N24" s="1"/>
      <c r="O24" s="1"/>
      <c r="P24" s="1"/>
      <c r="Q24" s="1"/>
      <c r="R24" s="1"/>
      <c r="S24" s="1"/>
      <c r="T24" s="1"/>
      <c r="U24" s="1"/>
      <c r="V24" s="1"/>
      <c r="W24" s="1"/>
      <c r="X24" s="1"/>
      <c r="Y24" s="1"/>
      <c r="Z24" s="1"/>
    </row>
    <row r="25" spans="1:26" ht="10.5" customHeight="1" x14ac:dyDescent="0.2">
      <c r="A25" s="38">
        <f>MAX($A$4:A22)+1</f>
        <v>2</v>
      </c>
      <c r="B25" s="4" t="s">
        <v>243</v>
      </c>
      <c r="C25" s="9"/>
      <c r="D25" s="1"/>
      <c r="E25" s="1"/>
      <c r="F25" s="1"/>
      <c r="G25" s="1"/>
      <c r="H25" s="1"/>
      <c r="I25" s="1"/>
      <c r="J25" s="1"/>
      <c r="K25" s="1"/>
      <c r="L25" s="1"/>
      <c r="M25" s="1"/>
      <c r="N25" s="1"/>
      <c r="O25" s="1"/>
      <c r="P25" s="1"/>
      <c r="Q25" s="1"/>
      <c r="R25" s="1"/>
      <c r="S25" s="1"/>
      <c r="T25" s="1"/>
      <c r="U25" s="1"/>
      <c r="V25" s="1"/>
      <c r="W25" s="1"/>
      <c r="X25" s="1"/>
      <c r="Y25" s="1"/>
      <c r="Z25" s="1"/>
    </row>
    <row r="26" spans="1:26" ht="10.5" customHeight="1" x14ac:dyDescent="0.2">
      <c r="A26" s="1"/>
      <c r="B26" s="1"/>
      <c r="C26" s="9"/>
      <c r="D26" s="1"/>
      <c r="E26" s="1"/>
      <c r="F26" s="1"/>
      <c r="G26" s="1"/>
      <c r="H26" s="1"/>
      <c r="I26" s="1"/>
      <c r="J26" s="1"/>
      <c r="K26" s="1"/>
      <c r="L26" s="1"/>
      <c r="M26" s="1"/>
      <c r="N26" s="1"/>
      <c r="O26" s="1"/>
      <c r="P26" s="1"/>
      <c r="Q26" s="1"/>
      <c r="R26" s="1"/>
      <c r="S26" s="1"/>
      <c r="T26" s="1"/>
      <c r="U26" s="1"/>
      <c r="V26" s="1"/>
      <c r="W26" s="1"/>
      <c r="X26" s="1"/>
      <c r="Y26" s="1"/>
      <c r="Z26" s="1"/>
    </row>
    <row r="27" spans="1:26" ht="10.5" customHeight="1" x14ac:dyDescent="0.2">
      <c r="A27" s="13"/>
      <c r="B27" s="45" t="s">
        <v>244</v>
      </c>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0.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64.5" customHeight="1" x14ac:dyDescent="0.2">
      <c r="A29" s="1"/>
      <c r="B29" s="185" t="s">
        <v>27</v>
      </c>
      <c r="C29" s="193" t="s">
        <v>245</v>
      </c>
      <c r="D29" s="193" t="s">
        <v>246</v>
      </c>
      <c r="E29" s="193" t="s">
        <v>247</v>
      </c>
      <c r="F29" s="193" t="s">
        <v>248</v>
      </c>
      <c r="G29" s="193" t="s">
        <v>249</v>
      </c>
      <c r="H29" s="193" t="s">
        <v>250</v>
      </c>
      <c r="I29" s="203" t="s">
        <v>251</v>
      </c>
      <c r="J29" s="203" t="s">
        <v>252</v>
      </c>
      <c r="K29" s="1"/>
      <c r="L29" s="1"/>
      <c r="M29" s="1"/>
      <c r="N29" s="1"/>
      <c r="O29" s="1"/>
      <c r="P29" s="1"/>
      <c r="Q29" s="1"/>
      <c r="R29" s="1"/>
      <c r="S29" s="1"/>
      <c r="T29" s="1"/>
      <c r="U29" s="1"/>
      <c r="V29" s="1"/>
      <c r="W29" s="1"/>
      <c r="X29" s="1"/>
      <c r="Y29" s="1"/>
      <c r="Z29" s="1"/>
    </row>
    <row r="30" spans="1:26" ht="12" customHeight="1" x14ac:dyDescent="0.2">
      <c r="A30" s="1"/>
      <c r="B30" s="92">
        <v>1</v>
      </c>
      <c r="C30" s="211"/>
      <c r="D30" s="211"/>
      <c r="E30" s="212"/>
      <c r="F30" s="213"/>
      <c r="G30" s="213"/>
      <c r="H30" s="214"/>
      <c r="I30" s="207" t="s">
        <v>32</v>
      </c>
      <c r="J30" s="207" t="s">
        <v>32</v>
      </c>
      <c r="K30" s="1"/>
      <c r="L30" s="1"/>
      <c r="M30" s="1"/>
      <c r="N30" s="1"/>
      <c r="O30" s="1"/>
      <c r="P30" s="1"/>
      <c r="Q30" s="1"/>
      <c r="R30" s="1"/>
      <c r="S30" s="1"/>
      <c r="T30" s="1"/>
      <c r="U30" s="1"/>
      <c r="V30" s="1"/>
      <c r="W30" s="1"/>
      <c r="X30" s="1"/>
      <c r="Y30" s="1"/>
      <c r="Z30" s="1"/>
    </row>
    <row r="31" spans="1:26" ht="12" customHeight="1" x14ac:dyDescent="0.2">
      <c r="A31" s="1"/>
      <c r="B31" s="92">
        <v>2</v>
      </c>
      <c r="C31" s="211"/>
      <c r="D31" s="211"/>
      <c r="E31" s="212"/>
      <c r="F31" s="213"/>
      <c r="G31" s="213"/>
      <c r="H31" s="214"/>
      <c r="I31" s="207" t="s">
        <v>32</v>
      </c>
      <c r="J31" s="207" t="s">
        <v>32</v>
      </c>
      <c r="K31" s="1"/>
      <c r="L31" s="1"/>
      <c r="M31" s="1"/>
      <c r="N31" s="1"/>
      <c r="O31" s="1"/>
      <c r="P31" s="1"/>
      <c r="Q31" s="1"/>
      <c r="R31" s="1"/>
      <c r="S31" s="1"/>
      <c r="T31" s="1"/>
      <c r="U31" s="1"/>
      <c r="V31" s="1"/>
      <c r="W31" s="1"/>
      <c r="X31" s="1"/>
      <c r="Y31" s="1"/>
      <c r="Z31" s="1"/>
    </row>
    <row r="32" spans="1:26" ht="12" customHeight="1" x14ac:dyDescent="0.2">
      <c r="A32" s="1"/>
      <c r="B32" s="92">
        <v>3</v>
      </c>
      <c r="C32" s="211"/>
      <c r="D32" s="211"/>
      <c r="E32" s="212"/>
      <c r="F32" s="213"/>
      <c r="G32" s="213"/>
      <c r="H32" s="214"/>
      <c r="I32" s="207" t="s">
        <v>32</v>
      </c>
      <c r="J32" s="207" t="s">
        <v>32</v>
      </c>
      <c r="K32" s="1"/>
      <c r="L32" s="1"/>
      <c r="M32" s="1"/>
      <c r="N32" s="1"/>
      <c r="O32" s="1"/>
      <c r="P32" s="1"/>
      <c r="Q32" s="1"/>
      <c r="R32" s="1"/>
      <c r="S32" s="1"/>
      <c r="T32" s="1"/>
      <c r="U32" s="1"/>
      <c r="V32" s="1"/>
      <c r="W32" s="1"/>
      <c r="X32" s="1"/>
      <c r="Y32" s="1"/>
      <c r="Z32" s="1"/>
    </row>
    <row r="33" spans="1:26" ht="12" customHeight="1" x14ac:dyDescent="0.2">
      <c r="A33" s="1"/>
      <c r="B33" s="92">
        <v>4</v>
      </c>
      <c r="C33" s="211"/>
      <c r="D33" s="211"/>
      <c r="E33" s="212"/>
      <c r="F33" s="213"/>
      <c r="G33" s="213"/>
      <c r="H33" s="214"/>
      <c r="I33" s="207" t="s">
        <v>32</v>
      </c>
      <c r="J33" s="207" t="s">
        <v>32</v>
      </c>
      <c r="K33" s="1"/>
      <c r="L33" s="1"/>
      <c r="M33" s="1"/>
      <c r="N33" s="1"/>
      <c r="O33" s="1"/>
      <c r="P33" s="1"/>
      <c r="Q33" s="1"/>
      <c r="R33" s="1"/>
      <c r="S33" s="1"/>
      <c r="T33" s="1"/>
      <c r="U33" s="1"/>
      <c r="V33" s="1"/>
      <c r="W33" s="1"/>
      <c r="X33" s="1"/>
      <c r="Y33" s="1"/>
      <c r="Z33" s="1"/>
    </row>
    <row r="34" spans="1:26" ht="12" customHeight="1" x14ac:dyDescent="0.2">
      <c r="A34" s="1"/>
      <c r="B34" s="92">
        <v>5</v>
      </c>
      <c r="C34" s="211"/>
      <c r="D34" s="211"/>
      <c r="E34" s="212"/>
      <c r="F34" s="213"/>
      <c r="G34" s="213"/>
      <c r="H34" s="214"/>
      <c r="I34" s="207" t="s">
        <v>32</v>
      </c>
      <c r="J34" s="207" t="s">
        <v>32</v>
      </c>
      <c r="K34" s="1"/>
      <c r="L34" s="1"/>
      <c r="M34" s="1"/>
      <c r="N34" s="1"/>
      <c r="O34" s="1"/>
      <c r="P34" s="1"/>
      <c r="Q34" s="1"/>
      <c r="R34" s="1"/>
      <c r="S34" s="1"/>
      <c r="T34" s="1"/>
      <c r="U34" s="1"/>
      <c r="V34" s="1"/>
      <c r="W34" s="1"/>
      <c r="X34" s="1"/>
      <c r="Y34" s="1"/>
      <c r="Z34" s="1"/>
    </row>
    <row r="35" spans="1:26" ht="12" customHeight="1" x14ac:dyDescent="0.2">
      <c r="A35" s="1"/>
      <c r="B35" s="92">
        <v>6</v>
      </c>
      <c r="C35" s="211"/>
      <c r="D35" s="211"/>
      <c r="E35" s="212"/>
      <c r="F35" s="213"/>
      <c r="G35" s="213"/>
      <c r="H35" s="214"/>
      <c r="I35" s="207" t="s">
        <v>32</v>
      </c>
      <c r="J35" s="207" t="s">
        <v>32</v>
      </c>
      <c r="K35" s="1"/>
      <c r="L35" s="1"/>
      <c r="M35" s="1"/>
      <c r="N35" s="1"/>
      <c r="O35" s="1"/>
      <c r="P35" s="1"/>
      <c r="Q35" s="1"/>
      <c r="R35" s="1"/>
      <c r="S35" s="1"/>
      <c r="T35" s="1"/>
      <c r="U35" s="1"/>
      <c r="V35" s="1"/>
      <c r="W35" s="1"/>
      <c r="X35" s="1"/>
      <c r="Y35" s="1"/>
      <c r="Z35" s="1"/>
    </row>
    <row r="36" spans="1:26" ht="12" customHeight="1" x14ac:dyDescent="0.2">
      <c r="A36" s="1"/>
      <c r="B36" s="92">
        <v>7</v>
      </c>
      <c r="C36" s="211"/>
      <c r="D36" s="211"/>
      <c r="E36" s="212"/>
      <c r="F36" s="213"/>
      <c r="G36" s="213"/>
      <c r="H36" s="214"/>
      <c r="I36" s="207" t="s">
        <v>32</v>
      </c>
      <c r="J36" s="207" t="s">
        <v>32</v>
      </c>
      <c r="K36" s="1"/>
      <c r="L36" s="1"/>
      <c r="M36" s="1"/>
      <c r="N36" s="1"/>
      <c r="O36" s="1"/>
      <c r="P36" s="1"/>
      <c r="Q36" s="1"/>
      <c r="R36" s="1"/>
      <c r="S36" s="1"/>
      <c r="T36" s="1"/>
      <c r="U36" s="1"/>
      <c r="V36" s="1"/>
      <c r="W36" s="1"/>
      <c r="X36" s="1"/>
      <c r="Y36" s="1"/>
      <c r="Z36" s="1"/>
    </row>
    <row r="37" spans="1:26" ht="12" customHeight="1" x14ac:dyDescent="0.2">
      <c r="A37" s="1"/>
      <c r="B37" s="92">
        <v>8</v>
      </c>
      <c r="C37" s="211"/>
      <c r="D37" s="211"/>
      <c r="E37" s="212"/>
      <c r="F37" s="213"/>
      <c r="G37" s="213"/>
      <c r="H37" s="214"/>
      <c r="I37" s="207" t="s">
        <v>32</v>
      </c>
      <c r="J37" s="207" t="s">
        <v>32</v>
      </c>
      <c r="K37" s="1"/>
      <c r="L37" s="1"/>
      <c r="M37" s="1"/>
      <c r="N37" s="1"/>
      <c r="O37" s="1"/>
      <c r="P37" s="1"/>
      <c r="Q37" s="1"/>
      <c r="R37" s="1"/>
      <c r="S37" s="1"/>
      <c r="T37" s="1"/>
      <c r="U37" s="1"/>
      <c r="V37" s="1"/>
      <c r="W37" s="1"/>
      <c r="X37" s="1"/>
      <c r="Y37" s="1"/>
      <c r="Z37" s="1"/>
    </row>
    <row r="38" spans="1:26" ht="12" customHeight="1" x14ac:dyDescent="0.2">
      <c r="A38" s="1"/>
      <c r="B38" s="92">
        <v>9</v>
      </c>
      <c r="C38" s="211"/>
      <c r="D38" s="211"/>
      <c r="E38" s="212"/>
      <c r="F38" s="213"/>
      <c r="G38" s="213"/>
      <c r="H38" s="214"/>
      <c r="I38" s="207" t="s">
        <v>32</v>
      </c>
      <c r="J38" s="207" t="s">
        <v>32</v>
      </c>
      <c r="K38" s="1"/>
      <c r="L38" s="1"/>
      <c r="M38" s="1"/>
      <c r="N38" s="1"/>
      <c r="O38" s="1"/>
      <c r="P38" s="1"/>
      <c r="Q38" s="1"/>
      <c r="R38" s="1"/>
      <c r="S38" s="1"/>
      <c r="T38" s="1"/>
      <c r="U38" s="1"/>
      <c r="V38" s="1"/>
      <c r="W38" s="1"/>
      <c r="X38" s="1"/>
      <c r="Y38" s="1"/>
      <c r="Z38" s="1"/>
    </row>
    <row r="39" spans="1:26" ht="12" customHeight="1" x14ac:dyDescent="0.2">
      <c r="A39" s="1"/>
      <c r="B39" s="92">
        <v>10</v>
      </c>
      <c r="C39" s="211"/>
      <c r="D39" s="211"/>
      <c r="E39" s="212"/>
      <c r="F39" s="213"/>
      <c r="G39" s="213"/>
      <c r="H39" s="214"/>
      <c r="I39" s="207" t="s">
        <v>32</v>
      </c>
      <c r="J39" s="207" t="s">
        <v>32</v>
      </c>
      <c r="K39" s="1"/>
      <c r="L39" s="1"/>
      <c r="M39" s="1"/>
      <c r="N39" s="1"/>
      <c r="O39" s="1"/>
      <c r="P39" s="1"/>
      <c r="Q39" s="1"/>
      <c r="R39" s="1"/>
      <c r="S39" s="1"/>
      <c r="T39" s="1"/>
      <c r="U39" s="1"/>
      <c r="V39" s="1"/>
      <c r="W39" s="1"/>
      <c r="X39" s="1"/>
      <c r="Y39" s="1"/>
      <c r="Z39" s="1"/>
    </row>
    <row r="40" spans="1:26" ht="12" customHeight="1" x14ac:dyDescent="0.2">
      <c r="A40" s="1"/>
      <c r="B40" s="92">
        <v>11</v>
      </c>
      <c r="C40" s="211"/>
      <c r="D40" s="211"/>
      <c r="E40" s="212"/>
      <c r="F40" s="213"/>
      <c r="G40" s="213"/>
      <c r="H40" s="214"/>
      <c r="I40" s="207" t="s">
        <v>32</v>
      </c>
      <c r="J40" s="207" t="s">
        <v>32</v>
      </c>
      <c r="K40" s="1"/>
      <c r="L40" s="1"/>
      <c r="M40" s="1"/>
      <c r="N40" s="1"/>
      <c r="O40" s="1"/>
      <c r="P40" s="1"/>
      <c r="Q40" s="1"/>
      <c r="R40" s="1"/>
      <c r="S40" s="1"/>
      <c r="T40" s="1"/>
      <c r="U40" s="1"/>
      <c r="V40" s="1"/>
      <c r="W40" s="1"/>
      <c r="X40" s="1"/>
      <c r="Y40" s="1"/>
      <c r="Z40" s="1"/>
    </row>
    <row r="41" spans="1:26" ht="12" customHeight="1" x14ac:dyDescent="0.2">
      <c r="A41" s="1"/>
      <c r="B41" s="92">
        <v>12</v>
      </c>
      <c r="C41" s="211"/>
      <c r="D41" s="211"/>
      <c r="E41" s="212"/>
      <c r="F41" s="213"/>
      <c r="G41" s="213"/>
      <c r="H41" s="214"/>
      <c r="I41" s="207" t="s">
        <v>32</v>
      </c>
      <c r="J41" s="207" t="s">
        <v>32</v>
      </c>
      <c r="K41" s="1"/>
      <c r="L41" s="1"/>
      <c r="M41" s="1"/>
      <c r="N41" s="1"/>
      <c r="O41" s="1"/>
      <c r="P41" s="1"/>
      <c r="Q41" s="1"/>
      <c r="R41" s="1"/>
      <c r="S41" s="1"/>
      <c r="T41" s="1"/>
      <c r="U41" s="1"/>
      <c r="V41" s="1"/>
      <c r="W41" s="1"/>
      <c r="X41" s="1"/>
      <c r="Y41" s="1"/>
      <c r="Z41" s="1"/>
    </row>
    <row r="42" spans="1:26" ht="12" customHeight="1" x14ac:dyDescent="0.2">
      <c r="A42" s="1"/>
      <c r="B42" s="92">
        <v>13</v>
      </c>
      <c r="C42" s="211"/>
      <c r="D42" s="211"/>
      <c r="E42" s="212"/>
      <c r="F42" s="213"/>
      <c r="G42" s="213"/>
      <c r="H42" s="214"/>
      <c r="I42" s="207" t="s">
        <v>32</v>
      </c>
      <c r="J42" s="207" t="s">
        <v>32</v>
      </c>
      <c r="K42" s="1"/>
      <c r="L42" s="1"/>
      <c r="M42" s="1"/>
      <c r="N42" s="1"/>
      <c r="O42" s="1"/>
      <c r="P42" s="1"/>
      <c r="Q42" s="1"/>
      <c r="R42" s="1"/>
      <c r="S42" s="1"/>
      <c r="T42" s="1"/>
      <c r="U42" s="1"/>
      <c r="V42" s="1"/>
      <c r="W42" s="1"/>
      <c r="X42" s="1"/>
      <c r="Y42" s="1"/>
      <c r="Z42" s="1"/>
    </row>
    <row r="43" spans="1:26" ht="12" customHeight="1" x14ac:dyDescent="0.2">
      <c r="A43" s="1"/>
      <c r="B43" s="92">
        <v>14</v>
      </c>
      <c r="C43" s="211"/>
      <c r="D43" s="211"/>
      <c r="E43" s="212"/>
      <c r="F43" s="213"/>
      <c r="G43" s="213"/>
      <c r="H43" s="214"/>
      <c r="I43" s="207" t="s">
        <v>32</v>
      </c>
      <c r="J43" s="207" t="s">
        <v>32</v>
      </c>
      <c r="K43" s="1"/>
      <c r="L43" s="1"/>
      <c r="M43" s="1"/>
      <c r="N43" s="1"/>
      <c r="O43" s="1"/>
      <c r="P43" s="1"/>
      <c r="Q43" s="1"/>
      <c r="R43" s="1"/>
      <c r="S43" s="1"/>
      <c r="T43" s="1"/>
      <c r="U43" s="1"/>
      <c r="V43" s="1"/>
      <c r="W43" s="1"/>
      <c r="X43" s="1"/>
      <c r="Y43" s="1"/>
      <c r="Z43" s="1"/>
    </row>
    <row r="44" spans="1:26" ht="12" customHeight="1" x14ac:dyDescent="0.2">
      <c r="A44" s="1"/>
      <c r="B44" s="92">
        <v>15</v>
      </c>
      <c r="C44" s="211"/>
      <c r="D44" s="211"/>
      <c r="E44" s="212"/>
      <c r="F44" s="213"/>
      <c r="G44" s="213"/>
      <c r="H44" s="214"/>
      <c r="I44" s="207" t="s">
        <v>32</v>
      </c>
      <c r="J44" s="207" t="s">
        <v>32</v>
      </c>
      <c r="K44" s="1"/>
      <c r="L44" s="1"/>
      <c r="M44" s="1"/>
      <c r="N44" s="1"/>
      <c r="O44" s="1"/>
      <c r="P44" s="1"/>
      <c r="Q44" s="1"/>
      <c r="R44" s="1"/>
      <c r="S44" s="1"/>
      <c r="T44" s="1"/>
      <c r="U44" s="1"/>
      <c r="V44" s="1"/>
      <c r="W44" s="1"/>
      <c r="X44" s="1"/>
      <c r="Y44" s="1"/>
      <c r="Z44" s="1"/>
    </row>
    <row r="45" spans="1:26" ht="10.5" customHeight="1" x14ac:dyDescent="0.2">
      <c r="A45" s="1"/>
      <c r="B45" s="1"/>
      <c r="C45" s="9"/>
      <c r="D45" s="1"/>
      <c r="E45" s="1"/>
      <c r="F45" s="1"/>
      <c r="G45" s="1"/>
      <c r="H45" s="1"/>
      <c r="I45" s="1"/>
      <c r="J45" s="1"/>
      <c r="K45" s="1"/>
      <c r="L45" s="1"/>
      <c r="M45" s="1"/>
      <c r="N45" s="1"/>
      <c r="O45" s="1"/>
      <c r="P45" s="1"/>
      <c r="Q45" s="1"/>
      <c r="R45" s="1"/>
      <c r="S45" s="1"/>
      <c r="T45" s="1"/>
      <c r="U45" s="1"/>
      <c r="V45" s="1"/>
      <c r="W45" s="1"/>
      <c r="X45" s="1"/>
      <c r="Y45" s="1"/>
      <c r="Z45" s="1"/>
    </row>
    <row r="46" spans="1:26" ht="10.5" customHeight="1" x14ac:dyDescent="0.2">
      <c r="A46" s="1"/>
      <c r="B46" s="1" t="s">
        <v>253</v>
      </c>
      <c r="C46" s="1"/>
      <c r="D46" s="9"/>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93" t="s">
        <v>254</v>
      </c>
      <c r="C47" s="93"/>
      <c r="D47" s="207" t="s">
        <v>32</v>
      </c>
      <c r="E47" s="1"/>
      <c r="F47" s="1"/>
      <c r="G47" s="1"/>
      <c r="H47" s="1"/>
      <c r="I47" s="1"/>
      <c r="J47" s="1"/>
      <c r="K47" s="1"/>
      <c r="L47" s="1"/>
      <c r="M47" s="1"/>
      <c r="N47" s="1"/>
      <c r="O47" s="1"/>
      <c r="P47" s="1"/>
      <c r="Q47" s="1"/>
      <c r="R47" s="1"/>
      <c r="S47" s="1"/>
      <c r="T47" s="1"/>
      <c r="U47" s="1"/>
      <c r="V47" s="1"/>
      <c r="W47" s="1"/>
      <c r="X47" s="1"/>
      <c r="Y47" s="1"/>
      <c r="Z47" s="1"/>
    </row>
    <row r="48" spans="1:26" ht="10.5" customHeight="1" x14ac:dyDescent="0.2">
      <c r="A48" s="1"/>
      <c r="B48" s="1"/>
      <c r="C48" s="9"/>
      <c r="D48" s="1"/>
      <c r="E48" s="1"/>
      <c r="F48" s="1"/>
      <c r="G48" s="1"/>
      <c r="H48" s="1"/>
      <c r="I48" s="1"/>
      <c r="J48" s="1"/>
      <c r="K48" s="1"/>
      <c r="L48" s="1"/>
      <c r="M48" s="1"/>
      <c r="N48" s="1"/>
      <c r="O48" s="1"/>
      <c r="P48" s="1"/>
      <c r="Q48" s="1"/>
      <c r="R48" s="1"/>
      <c r="S48" s="1"/>
      <c r="T48" s="1"/>
      <c r="U48" s="1"/>
      <c r="V48" s="1"/>
      <c r="W48" s="1"/>
      <c r="X48" s="1"/>
      <c r="Y48" s="1"/>
      <c r="Z48" s="1"/>
    </row>
    <row r="49" spans="1:26" ht="10.5" customHeight="1" x14ac:dyDescent="0.2">
      <c r="A49" s="1"/>
      <c r="B49" s="1"/>
      <c r="C49" s="9"/>
      <c r="D49" s="1"/>
      <c r="E49" s="1"/>
      <c r="F49" s="1"/>
      <c r="G49" s="1"/>
      <c r="H49" s="1"/>
      <c r="I49" s="1"/>
      <c r="J49" s="1"/>
      <c r="K49" s="1"/>
      <c r="L49" s="1"/>
      <c r="M49" s="1"/>
      <c r="N49" s="1"/>
      <c r="O49" s="1"/>
      <c r="P49" s="1"/>
      <c r="Q49" s="1"/>
      <c r="R49" s="1"/>
      <c r="S49" s="1"/>
      <c r="T49" s="1"/>
      <c r="U49" s="1"/>
      <c r="V49" s="1"/>
      <c r="W49" s="1"/>
      <c r="X49" s="1"/>
      <c r="Y49" s="1"/>
      <c r="Z49" s="1"/>
    </row>
    <row r="50" spans="1:26" ht="10.5" customHeight="1" x14ac:dyDescent="0.2">
      <c r="A50" s="1"/>
      <c r="B50" s="1"/>
      <c r="C50" s="9"/>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
      <c r="A51" s="189" t="s">
        <v>24</v>
      </c>
      <c r="B51" s="28"/>
      <c r="C51" s="29"/>
      <c r="D51" s="30"/>
      <c r="E51" s="31"/>
      <c r="F51" s="31"/>
      <c r="G51" s="31"/>
      <c r="H51" s="31"/>
      <c r="I51" s="31"/>
      <c r="J51" s="31"/>
      <c r="K51" s="31"/>
      <c r="L51" s="31"/>
      <c r="M51" s="31"/>
      <c r="N51" s="31"/>
      <c r="O51" s="31"/>
      <c r="P51" s="31"/>
      <c r="Q51" s="31"/>
      <c r="R51" s="31"/>
      <c r="S51" s="31"/>
      <c r="T51" s="31"/>
      <c r="U51" s="31"/>
      <c r="V51" s="31"/>
      <c r="W51" s="31"/>
      <c r="X51" s="31"/>
      <c r="Y51" s="31"/>
      <c r="Z51" s="31"/>
    </row>
    <row r="52" spans="1:26" ht="10.5" customHeight="1" x14ac:dyDescent="0.2">
      <c r="A52" s="1"/>
      <c r="B52" s="37"/>
      <c r="C52" s="36"/>
      <c r="D52" s="37"/>
      <c r="E52" s="37"/>
      <c r="F52" s="37"/>
      <c r="G52" s="37"/>
      <c r="H52" s="37"/>
      <c r="I52" s="37"/>
      <c r="J52" s="37"/>
      <c r="K52" s="37"/>
      <c r="L52" s="37"/>
      <c r="M52" s="37"/>
      <c r="N52" s="37"/>
      <c r="O52" s="37"/>
      <c r="P52" s="37"/>
      <c r="Q52" s="37"/>
      <c r="R52" s="37"/>
      <c r="S52" s="37"/>
      <c r="T52" s="37"/>
      <c r="U52" s="37"/>
      <c r="V52" s="37"/>
      <c r="W52" s="37"/>
      <c r="X52" s="37"/>
      <c r="Y52" s="37"/>
      <c r="Z52" s="37"/>
    </row>
    <row r="53" spans="1:26" ht="10.5" customHeight="1" x14ac:dyDescent="0.2">
      <c r="A53" s="1"/>
      <c r="B53" s="37"/>
      <c r="C53" s="36"/>
      <c r="D53" s="37"/>
      <c r="E53" s="37"/>
      <c r="F53" s="37"/>
      <c r="G53" s="37"/>
      <c r="H53" s="37"/>
      <c r="I53" s="37"/>
      <c r="J53" s="37"/>
      <c r="K53" s="37"/>
      <c r="L53" s="37"/>
      <c r="M53" s="37"/>
      <c r="N53" s="37"/>
      <c r="O53" s="37"/>
      <c r="P53" s="37"/>
      <c r="Q53" s="37"/>
      <c r="R53" s="37"/>
      <c r="S53" s="37"/>
      <c r="T53" s="37"/>
      <c r="U53" s="37"/>
      <c r="V53" s="37"/>
      <c r="W53" s="37"/>
      <c r="X53" s="37"/>
      <c r="Y53" s="37"/>
      <c r="Z53" s="37"/>
    </row>
    <row r="54" spans="1:26" ht="10.5" customHeight="1" x14ac:dyDescent="0.2">
      <c r="A54" s="1"/>
      <c r="B54" s="37"/>
      <c r="C54" s="36"/>
      <c r="D54" s="37"/>
      <c r="E54" s="37"/>
      <c r="F54" s="37"/>
      <c r="G54" s="37"/>
      <c r="H54" s="37"/>
      <c r="I54" s="37"/>
      <c r="J54" s="37"/>
      <c r="K54" s="37"/>
      <c r="L54" s="37"/>
      <c r="M54" s="37"/>
      <c r="N54" s="37"/>
      <c r="O54" s="37"/>
      <c r="P54" s="37"/>
      <c r="Q54" s="37"/>
      <c r="R54" s="37"/>
      <c r="S54" s="37"/>
      <c r="T54" s="37"/>
      <c r="U54" s="37"/>
      <c r="V54" s="37"/>
      <c r="W54" s="37"/>
      <c r="X54" s="37"/>
      <c r="Y54" s="37"/>
      <c r="Z54" s="37"/>
    </row>
    <row r="55" spans="1:26" ht="10.5" customHeight="1" x14ac:dyDescent="0.2">
      <c r="A55" s="1"/>
      <c r="B55" s="37"/>
      <c r="C55" s="36"/>
      <c r="D55" s="37"/>
      <c r="E55" s="37"/>
      <c r="F55" s="37"/>
      <c r="G55" s="37"/>
      <c r="H55" s="37"/>
      <c r="I55" s="37"/>
      <c r="J55" s="37"/>
      <c r="K55" s="37"/>
      <c r="L55" s="37"/>
      <c r="M55" s="37"/>
      <c r="N55" s="37"/>
      <c r="O55" s="37"/>
      <c r="P55" s="37"/>
      <c r="Q55" s="37"/>
      <c r="R55" s="37"/>
      <c r="S55" s="37"/>
      <c r="T55" s="37"/>
      <c r="U55" s="37"/>
      <c r="V55" s="37"/>
      <c r="W55" s="37"/>
      <c r="X55" s="37"/>
      <c r="Y55" s="37"/>
      <c r="Z55" s="37"/>
    </row>
    <row r="56" spans="1:26" ht="10.5" customHeight="1" x14ac:dyDescent="0.2">
      <c r="A56" s="1"/>
      <c r="B56" s="37"/>
      <c r="C56" s="36"/>
      <c r="D56" s="37"/>
      <c r="E56" s="37"/>
      <c r="F56" s="37"/>
      <c r="G56" s="37"/>
      <c r="H56" s="37"/>
      <c r="I56" s="37"/>
      <c r="J56" s="37"/>
      <c r="K56" s="37"/>
      <c r="L56" s="37"/>
      <c r="M56" s="37"/>
      <c r="N56" s="37"/>
      <c r="O56" s="37"/>
      <c r="P56" s="37"/>
      <c r="Q56" s="37"/>
      <c r="R56" s="37"/>
      <c r="S56" s="37"/>
      <c r="T56" s="37"/>
      <c r="U56" s="37"/>
      <c r="V56" s="37"/>
      <c r="W56" s="37"/>
      <c r="X56" s="37"/>
      <c r="Y56" s="37"/>
      <c r="Z56" s="37"/>
    </row>
    <row r="57" spans="1:26" ht="10.5" customHeight="1" x14ac:dyDescent="0.2">
      <c r="A57" s="1"/>
      <c r="B57" s="37"/>
      <c r="C57" s="36"/>
      <c r="D57" s="37"/>
      <c r="E57" s="37"/>
      <c r="F57" s="37"/>
      <c r="G57" s="37"/>
      <c r="H57" s="37"/>
      <c r="I57" s="37"/>
      <c r="J57" s="37"/>
      <c r="K57" s="37"/>
      <c r="L57" s="37"/>
      <c r="M57" s="37"/>
      <c r="N57" s="37"/>
      <c r="O57" s="37"/>
      <c r="P57" s="37"/>
      <c r="Q57" s="37"/>
      <c r="R57" s="37"/>
      <c r="S57" s="37"/>
      <c r="T57" s="37"/>
      <c r="U57" s="37"/>
      <c r="V57" s="37"/>
      <c r="W57" s="37"/>
      <c r="X57" s="37"/>
      <c r="Y57" s="37"/>
      <c r="Z57" s="37"/>
    </row>
    <row r="58" spans="1:26" ht="10.5" customHeight="1" x14ac:dyDescent="0.2">
      <c r="A58" s="1"/>
      <c r="B58" s="37"/>
      <c r="C58" s="36"/>
      <c r="D58" s="37"/>
      <c r="E58" s="37"/>
      <c r="F58" s="37"/>
      <c r="G58" s="37"/>
      <c r="H58" s="37"/>
      <c r="I58" s="37"/>
      <c r="J58" s="37"/>
      <c r="K58" s="37"/>
      <c r="L58" s="37"/>
      <c r="M58" s="37"/>
      <c r="N58" s="37"/>
      <c r="O58" s="37"/>
      <c r="P58" s="37"/>
      <c r="Q58" s="37"/>
      <c r="R58" s="37"/>
      <c r="S58" s="37"/>
      <c r="T58" s="37"/>
      <c r="U58" s="37"/>
      <c r="V58" s="37"/>
      <c r="W58" s="37"/>
      <c r="X58" s="37"/>
      <c r="Y58" s="37"/>
      <c r="Z58" s="37"/>
    </row>
    <row r="59" spans="1:26" ht="10.5" customHeight="1" x14ac:dyDescent="0.2">
      <c r="A59" s="1"/>
      <c r="B59" s="37"/>
      <c r="C59" s="36"/>
      <c r="D59" s="37"/>
      <c r="E59" s="37"/>
      <c r="F59" s="37"/>
      <c r="G59" s="37"/>
      <c r="H59" s="37"/>
      <c r="I59" s="37"/>
      <c r="J59" s="37"/>
      <c r="K59" s="37"/>
      <c r="L59" s="37"/>
      <c r="M59" s="37"/>
      <c r="N59" s="37"/>
      <c r="O59" s="37"/>
      <c r="P59" s="37"/>
      <c r="Q59" s="37"/>
      <c r="R59" s="37"/>
      <c r="S59" s="37"/>
      <c r="T59" s="37"/>
      <c r="U59" s="37"/>
      <c r="V59" s="37"/>
      <c r="W59" s="37"/>
      <c r="X59" s="37"/>
      <c r="Y59" s="37"/>
      <c r="Z59" s="37"/>
    </row>
    <row r="60" spans="1:26" ht="10.5" customHeight="1" x14ac:dyDescent="0.2">
      <c r="A60" s="1"/>
      <c r="B60" s="37"/>
      <c r="C60" s="36"/>
      <c r="D60" s="37"/>
      <c r="E60" s="37"/>
      <c r="F60" s="37"/>
      <c r="G60" s="37"/>
      <c r="H60" s="37"/>
      <c r="I60" s="37"/>
      <c r="J60" s="37"/>
      <c r="K60" s="37"/>
      <c r="L60" s="37"/>
      <c r="M60" s="37"/>
      <c r="N60" s="37"/>
      <c r="O60" s="37"/>
      <c r="P60" s="37"/>
      <c r="Q60" s="37"/>
      <c r="R60" s="37"/>
      <c r="S60" s="37"/>
      <c r="T60" s="37"/>
      <c r="U60" s="37"/>
      <c r="V60" s="37"/>
      <c r="W60" s="37"/>
      <c r="X60" s="37"/>
      <c r="Y60" s="37"/>
      <c r="Z60" s="37"/>
    </row>
    <row r="61" spans="1:26" ht="10.5" customHeight="1" x14ac:dyDescent="0.2">
      <c r="A61" s="1"/>
      <c r="B61" s="37"/>
      <c r="C61" s="36"/>
      <c r="D61" s="37"/>
      <c r="E61" s="37"/>
      <c r="F61" s="37"/>
      <c r="G61" s="37"/>
      <c r="H61" s="37"/>
      <c r="I61" s="37"/>
      <c r="J61" s="37"/>
      <c r="K61" s="37"/>
      <c r="L61" s="37"/>
      <c r="M61" s="37"/>
      <c r="N61" s="37"/>
      <c r="O61" s="37"/>
      <c r="P61" s="37"/>
      <c r="Q61" s="37"/>
      <c r="R61" s="37"/>
      <c r="S61" s="37"/>
      <c r="T61" s="37"/>
      <c r="U61" s="37"/>
      <c r="V61" s="37"/>
      <c r="W61" s="37"/>
      <c r="X61" s="37"/>
      <c r="Y61" s="37"/>
      <c r="Z61" s="37"/>
    </row>
    <row r="62" spans="1:26" ht="10.5" customHeight="1" x14ac:dyDescent="0.2">
      <c r="A62" s="1"/>
      <c r="B62" s="37"/>
      <c r="C62" s="36"/>
      <c r="D62" s="37"/>
      <c r="E62" s="37"/>
      <c r="F62" s="37"/>
      <c r="G62" s="37"/>
      <c r="H62" s="37"/>
      <c r="I62" s="37"/>
      <c r="J62" s="37"/>
      <c r="K62" s="37"/>
      <c r="L62" s="37"/>
      <c r="M62" s="37"/>
      <c r="N62" s="37"/>
      <c r="O62" s="37"/>
      <c r="P62" s="37"/>
      <c r="Q62" s="37"/>
      <c r="R62" s="37"/>
      <c r="S62" s="37"/>
      <c r="T62" s="37"/>
      <c r="U62" s="37"/>
      <c r="V62" s="37"/>
      <c r="W62" s="37"/>
      <c r="X62" s="37"/>
      <c r="Y62" s="37"/>
      <c r="Z62" s="37"/>
    </row>
    <row r="63" spans="1:26" ht="10.5" customHeight="1" x14ac:dyDescent="0.2">
      <c r="A63" s="1"/>
      <c r="B63" s="37"/>
      <c r="C63" s="36"/>
      <c r="D63" s="37"/>
      <c r="E63" s="37"/>
      <c r="F63" s="37"/>
      <c r="G63" s="37"/>
      <c r="H63" s="37"/>
      <c r="I63" s="37"/>
      <c r="J63" s="37"/>
      <c r="K63" s="37"/>
      <c r="L63" s="37"/>
      <c r="M63" s="37"/>
      <c r="N63" s="37"/>
      <c r="O63" s="37"/>
      <c r="P63" s="37"/>
      <c r="Q63" s="37"/>
      <c r="R63" s="37"/>
      <c r="S63" s="37"/>
      <c r="T63" s="37"/>
      <c r="U63" s="37"/>
      <c r="V63" s="37"/>
      <c r="W63" s="37"/>
      <c r="X63" s="37"/>
      <c r="Y63" s="37"/>
      <c r="Z63" s="37"/>
    </row>
    <row r="64" spans="1:26" ht="10.5" customHeight="1" x14ac:dyDescent="0.2">
      <c r="A64" s="1"/>
      <c r="B64" s="37"/>
      <c r="C64" s="36"/>
      <c r="D64" s="37"/>
      <c r="E64" s="37"/>
      <c r="F64" s="37"/>
      <c r="G64" s="37"/>
      <c r="H64" s="37"/>
      <c r="I64" s="37"/>
      <c r="J64" s="37"/>
      <c r="K64" s="37"/>
      <c r="L64" s="37"/>
      <c r="M64" s="37"/>
      <c r="N64" s="37"/>
      <c r="O64" s="37"/>
      <c r="P64" s="37"/>
      <c r="Q64" s="37"/>
      <c r="R64" s="37"/>
      <c r="S64" s="37"/>
      <c r="T64" s="37"/>
      <c r="U64" s="37"/>
      <c r="V64" s="37"/>
      <c r="W64" s="37"/>
      <c r="X64" s="37"/>
      <c r="Y64" s="37"/>
      <c r="Z64" s="37"/>
    </row>
    <row r="65" spans="1:26" ht="10.5" customHeight="1" x14ac:dyDescent="0.2">
      <c r="A65" s="1"/>
      <c r="B65" s="37"/>
      <c r="C65" s="36"/>
      <c r="D65" s="37"/>
      <c r="E65" s="37"/>
      <c r="F65" s="37"/>
      <c r="G65" s="37"/>
      <c r="H65" s="37"/>
      <c r="I65" s="37"/>
      <c r="J65" s="37"/>
      <c r="K65" s="37"/>
      <c r="L65" s="37"/>
      <c r="M65" s="37"/>
      <c r="N65" s="37"/>
      <c r="O65" s="37"/>
      <c r="P65" s="37"/>
      <c r="Q65" s="37"/>
      <c r="R65" s="37"/>
      <c r="S65" s="37"/>
      <c r="T65" s="37"/>
      <c r="U65" s="37"/>
      <c r="V65" s="37"/>
      <c r="W65" s="37"/>
      <c r="X65" s="37"/>
      <c r="Y65" s="37"/>
      <c r="Z65" s="37"/>
    </row>
    <row r="66" spans="1:26" ht="10.5" customHeight="1" x14ac:dyDescent="0.2">
      <c r="A66" s="1"/>
      <c r="B66" s="37"/>
      <c r="C66" s="36"/>
      <c r="D66" s="37"/>
      <c r="E66" s="37"/>
      <c r="F66" s="37"/>
      <c r="G66" s="37"/>
      <c r="H66" s="37"/>
      <c r="I66" s="37"/>
      <c r="J66" s="37"/>
      <c r="K66" s="37"/>
      <c r="L66" s="37"/>
      <c r="M66" s="37"/>
      <c r="N66" s="37"/>
      <c r="O66" s="37"/>
      <c r="P66" s="37"/>
      <c r="Q66" s="37"/>
      <c r="R66" s="37"/>
      <c r="S66" s="37"/>
      <c r="T66" s="37"/>
      <c r="U66" s="37"/>
      <c r="V66" s="37"/>
      <c r="W66" s="37"/>
      <c r="X66" s="37"/>
      <c r="Y66" s="37"/>
      <c r="Z66" s="37"/>
    </row>
    <row r="67" spans="1:26" ht="10.5" customHeight="1" x14ac:dyDescent="0.2">
      <c r="A67" s="1"/>
      <c r="B67" s="37"/>
      <c r="C67" s="36"/>
      <c r="D67" s="37"/>
      <c r="E67" s="37"/>
      <c r="F67" s="37"/>
      <c r="G67" s="37"/>
      <c r="H67" s="37"/>
      <c r="I67" s="37"/>
      <c r="J67" s="37"/>
      <c r="K67" s="37"/>
      <c r="L67" s="37"/>
      <c r="M67" s="37"/>
      <c r="N67" s="37"/>
      <c r="O67" s="37"/>
      <c r="P67" s="37"/>
      <c r="Q67" s="37"/>
      <c r="R67" s="37"/>
      <c r="S67" s="37"/>
      <c r="T67" s="37"/>
      <c r="U67" s="37"/>
      <c r="V67" s="37"/>
      <c r="W67" s="37"/>
      <c r="X67" s="37"/>
      <c r="Y67" s="37"/>
      <c r="Z67" s="37"/>
    </row>
    <row r="68" spans="1:26" ht="10.5" customHeight="1" x14ac:dyDescent="0.2">
      <c r="A68" s="1"/>
      <c r="B68" s="37"/>
      <c r="C68" s="36"/>
      <c r="D68" s="37"/>
      <c r="E68" s="37"/>
      <c r="F68" s="37"/>
      <c r="G68" s="37"/>
      <c r="H68" s="37"/>
      <c r="I68" s="37"/>
      <c r="J68" s="37"/>
      <c r="K68" s="37"/>
      <c r="L68" s="37"/>
      <c r="M68" s="37"/>
      <c r="N68" s="37"/>
      <c r="O68" s="37"/>
      <c r="P68" s="37"/>
      <c r="Q68" s="37"/>
      <c r="R68" s="37"/>
      <c r="S68" s="37"/>
      <c r="T68" s="37"/>
      <c r="U68" s="37"/>
      <c r="V68" s="37"/>
      <c r="W68" s="37"/>
      <c r="X68" s="37"/>
      <c r="Y68" s="37"/>
      <c r="Z68" s="37"/>
    </row>
    <row r="69" spans="1:26" ht="10.5" customHeight="1" x14ac:dyDescent="0.2">
      <c r="A69" s="1"/>
      <c r="B69" s="37"/>
      <c r="C69" s="36"/>
      <c r="D69" s="37"/>
      <c r="E69" s="37"/>
      <c r="F69" s="37"/>
      <c r="G69" s="37"/>
      <c r="H69" s="37"/>
      <c r="I69" s="37"/>
      <c r="J69" s="37"/>
      <c r="K69" s="37"/>
      <c r="L69" s="37"/>
      <c r="M69" s="37"/>
      <c r="N69" s="37"/>
      <c r="O69" s="37"/>
      <c r="P69" s="37"/>
      <c r="Q69" s="37"/>
      <c r="R69" s="37"/>
      <c r="S69" s="37"/>
      <c r="T69" s="37"/>
      <c r="U69" s="37"/>
      <c r="V69" s="37"/>
      <c r="W69" s="37"/>
      <c r="X69" s="37"/>
      <c r="Y69" s="37"/>
      <c r="Z69" s="37"/>
    </row>
    <row r="70" spans="1:26" ht="10.5" customHeight="1" x14ac:dyDescent="0.2">
      <c r="A70" s="1"/>
      <c r="B70" s="37"/>
      <c r="C70" s="36"/>
      <c r="D70" s="37"/>
      <c r="E70" s="37"/>
      <c r="F70" s="37"/>
      <c r="G70" s="37"/>
      <c r="H70" s="37"/>
      <c r="I70" s="37"/>
      <c r="J70" s="37"/>
      <c r="K70" s="37"/>
      <c r="L70" s="37"/>
      <c r="M70" s="37"/>
      <c r="N70" s="37"/>
      <c r="O70" s="37"/>
      <c r="P70" s="37"/>
      <c r="Q70" s="37"/>
      <c r="R70" s="37"/>
      <c r="S70" s="37"/>
      <c r="T70" s="37"/>
      <c r="U70" s="37"/>
      <c r="V70" s="37"/>
      <c r="W70" s="37"/>
      <c r="X70" s="37"/>
      <c r="Y70" s="37"/>
      <c r="Z70" s="37"/>
    </row>
    <row r="71" spans="1:26" ht="10.5" customHeight="1" x14ac:dyDescent="0.2">
      <c r="A71" s="1"/>
      <c r="B71" s="37"/>
      <c r="C71" s="36"/>
      <c r="D71" s="37"/>
      <c r="E71" s="37"/>
      <c r="F71" s="37"/>
      <c r="G71" s="37"/>
      <c r="H71" s="37"/>
      <c r="I71" s="37"/>
      <c r="J71" s="37"/>
      <c r="K71" s="37"/>
      <c r="L71" s="37"/>
      <c r="M71" s="37"/>
      <c r="N71" s="37"/>
      <c r="O71" s="37"/>
      <c r="P71" s="37"/>
      <c r="Q71" s="37"/>
      <c r="R71" s="37"/>
      <c r="S71" s="37"/>
      <c r="T71" s="37"/>
      <c r="U71" s="37"/>
      <c r="V71" s="37"/>
      <c r="W71" s="37"/>
      <c r="X71" s="37"/>
      <c r="Y71" s="37"/>
      <c r="Z71" s="37"/>
    </row>
    <row r="72" spans="1:26" ht="10.5" customHeight="1" x14ac:dyDescent="0.2">
      <c r="A72" s="1"/>
      <c r="B72" s="37"/>
      <c r="C72" s="36"/>
      <c r="D72" s="37"/>
      <c r="E72" s="37"/>
      <c r="F72" s="37"/>
      <c r="G72" s="37"/>
      <c r="H72" s="37"/>
      <c r="I72" s="37"/>
      <c r="J72" s="37"/>
      <c r="K72" s="37"/>
      <c r="L72" s="37"/>
      <c r="M72" s="37"/>
      <c r="N72" s="37"/>
      <c r="O72" s="37"/>
      <c r="P72" s="37"/>
      <c r="Q72" s="37"/>
      <c r="R72" s="37"/>
      <c r="S72" s="37"/>
      <c r="T72" s="37"/>
      <c r="U72" s="37"/>
      <c r="V72" s="37"/>
      <c r="W72" s="37"/>
      <c r="X72" s="37"/>
      <c r="Y72" s="37"/>
      <c r="Z72" s="37"/>
    </row>
    <row r="73" spans="1:26" ht="10.5" customHeight="1" x14ac:dyDescent="0.2">
      <c r="A73" s="1"/>
      <c r="B73" s="37"/>
      <c r="C73" s="36"/>
      <c r="D73" s="37"/>
      <c r="E73" s="37"/>
      <c r="F73" s="37"/>
      <c r="G73" s="37"/>
      <c r="H73" s="37"/>
      <c r="I73" s="37"/>
      <c r="J73" s="37"/>
      <c r="K73" s="37"/>
      <c r="L73" s="37"/>
      <c r="M73" s="37"/>
      <c r="N73" s="37"/>
      <c r="O73" s="37"/>
      <c r="P73" s="37"/>
      <c r="Q73" s="37"/>
      <c r="R73" s="37"/>
      <c r="S73" s="37"/>
      <c r="T73" s="37"/>
      <c r="U73" s="37"/>
      <c r="V73" s="37"/>
      <c r="W73" s="37"/>
      <c r="X73" s="37"/>
      <c r="Y73" s="37"/>
      <c r="Z73" s="37"/>
    </row>
    <row r="74" spans="1:26" ht="10.5" customHeight="1" x14ac:dyDescent="0.2">
      <c r="A74" s="1"/>
      <c r="B74" s="37"/>
      <c r="C74" s="36"/>
      <c r="D74" s="37"/>
      <c r="E74" s="37"/>
      <c r="F74" s="37"/>
      <c r="G74" s="37"/>
      <c r="H74" s="37"/>
      <c r="I74" s="37"/>
      <c r="J74" s="37"/>
      <c r="K74" s="37"/>
      <c r="L74" s="37"/>
      <c r="M74" s="37"/>
      <c r="N74" s="37"/>
      <c r="O74" s="37"/>
      <c r="P74" s="37"/>
      <c r="Q74" s="37"/>
      <c r="R74" s="37"/>
      <c r="S74" s="37"/>
      <c r="T74" s="37"/>
      <c r="U74" s="37"/>
      <c r="V74" s="37"/>
      <c r="W74" s="37"/>
      <c r="X74" s="37"/>
      <c r="Y74" s="37"/>
      <c r="Z74" s="37"/>
    </row>
    <row r="75" spans="1:26" ht="10.5" customHeight="1" x14ac:dyDescent="0.2">
      <c r="A75" s="1"/>
      <c r="B75" s="37"/>
      <c r="C75" s="36"/>
      <c r="D75" s="37"/>
      <c r="E75" s="37"/>
      <c r="F75" s="37"/>
      <c r="G75" s="37"/>
      <c r="H75" s="37"/>
      <c r="I75" s="37"/>
      <c r="J75" s="37"/>
      <c r="K75" s="37"/>
      <c r="L75" s="37"/>
      <c r="M75" s="37"/>
      <c r="N75" s="37"/>
      <c r="O75" s="37"/>
      <c r="P75" s="37"/>
      <c r="Q75" s="37"/>
      <c r="R75" s="37"/>
      <c r="S75" s="37"/>
      <c r="T75" s="37"/>
      <c r="U75" s="37"/>
      <c r="V75" s="37"/>
      <c r="W75" s="37"/>
      <c r="X75" s="37"/>
      <c r="Y75" s="37"/>
      <c r="Z75" s="37"/>
    </row>
    <row r="76" spans="1:26" ht="10.5" customHeight="1" x14ac:dyDescent="0.2">
      <c r="A76" s="1"/>
      <c r="B76" s="37"/>
      <c r="C76" s="36"/>
      <c r="D76" s="37"/>
      <c r="E76" s="37"/>
      <c r="F76" s="37"/>
      <c r="G76" s="37"/>
      <c r="H76" s="37"/>
      <c r="I76" s="37"/>
      <c r="J76" s="37"/>
      <c r="K76" s="37"/>
      <c r="L76" s="37"/>
      <c r="M76" s="37"/>
      <c r="N76" s="37"/>
      <c r="O76" s="37"/>
      <c r="P76" s="37"/>
      <c r="Q76" s="37"/>
      <c r="R76" s="37"/>
      <c r="S76" s="37"/>
      <c r="T76" s="37"/>
      <c r="U76" s="37"/>
      <c r="V76" s="37"/>
      <c r="W76" s="37"/>
      <c r="X76" s="37"/>
      <c r="Y76" s="37"/>
      <c r="Z76" s="37"/>
    </row>
    <row r="77" spans="1:26" ht="10.5" customHeight="1" x14ac:dyDescent="0.2">
      <c r="A77" s="1"/>
      <c r="B77" s="37"/>
      <c r="C77" s="36"/>
      <c r="D77" s="37"/>
      <c r="E77" s="37"/>
      <c r="F77" s="37"/>
      <c r="G77" s="37"/>
      <c r="H77" s="37"/>
      <c r="I77" s="37"/>
      <c r="J77" s="37"/>
      <c r="K77" s="37"/>
      <c r="L77" s="37"/>
      <c r="M77" s="37"/>
      <c r="N77" s="37"/>
      <c r="O77" s="37"/>
      <c r="P77" s="37"/>
      <c r="Q77" s="37"/>
      <c r="R77" s="37"/>
      <c r="S77" s="37"/>
      <c r="T77" s="37"/>
      <c r="U77" s="37"/>
      <c r="V77" s="37"/>
      <c r="W77" s="37"/>
      <c r="X77" s="37"/>
      <c r="Y77" s="37"/>
      <c r="Z77" s="37"/>
    </row>
    <row r="78" spans="1:26" ht="10.5" customHeight="1" x14ac:dyDescent="0.2">
      <c r="A78" s="1"/>
      <c r="B78" s="37"/>
      <c r="C78" s="36"/>
      <c r="D78" s="37"/>
      <c r="E78" s="37"/>
      <c r="F78" s="37"/>
      <c r="G78" s="37"/>
      <c r="H78" s="37"/>
      <c r="I78" s="37"/>
      <c r="J78" s="37"/>
      <c r="K78" s="37"/>
      <c r="L78" s="37"/>
      <c r="M78" s="37"/>
      <c r="N78" s="37"/>
      <c r="O78" s="37"/>
      <c r="P78" s="37"/>
      <c r="Q78" s="37"/>
      <c r="R78" s="37"/>
      <c r="S78" s="37"/>
      <c r="T78" s="37"/>
      <c r="U78" s="37"/>
      <c r="V78" s="37"/>
      <c r="W78" s="37"/>
      <c r="X78" s="37"/>
      <c r="Y78" s="37"/>
      <c r="Z78" s="37"/>
    </row>
    <row r="79" spans="1:26" ht="10.5" customHeight="1" x14ac:dyDescent="0.2">
      <c r="A79" s="1"/>
      <c r="B79" s="37"/>
      <c r="C79" s="36"/>
      <c r="D79" s="37"/>
      <c r="E79" s="37"/>
      <c r="F79" s="37"/>
      <c r="G79" s="37"/>
      <c r="H79" s="37"/>
      <c r="I79" s="37"/>
      <c r="J79" s="37"/>
      <c r="K79" s="37"/>
      <c r="L79" s="37"/>
      <c r="M79" s="37"/>
      <c r="N79" s="37"/>
      <c r="O79" s="37"/>
      <c r="P79" s="37"/>
      <c r="Q79" s="37"/>
      <c r="R79" s="37"/>
      <c r="S79" s="37"/>
      <c r="T79" s="37"/>
      <c r="U79" s="37"/>
      <c r="V79" s="37"/>
      <c r="W79" s="37"/>
      <c r="X79" s="37"/>
      <c r="Y79" s="37"/>
      <c r="Z79" s="37"/>
    </row>
    <row r="80" spans="1:26" ht="10.5" customHeight="1" x14ac:dyDescent="0.2">
      <c r="A80" s="1"/>
      <c r="B80" s="37"/>
      <c r="C80" s="36"/>
      <c r="D80" s="37"/>
      <c r="E80" s="37"/>
      <c r="F80" s="37"/>
      <c r="G80" s="37"/>
      <c r="H80" s="37"/>
      <c r="I80" s="37"/>
      <c r="J80" s="37"/>
      <c r="K80" s="37"/>
      <c r="L80" s="37"/>
      <c r="M80" s="37"/>
      <c r="N80" s="37"/>
      <c r="O80" s="37"/>
      <c r="P80" s="37"/>
      <c r="Q80" s="37"/>
      <c r="R80" s="37"/>
      <c r="S80" s="37"/>
      <c r="T80" s="37"/>
      <c r="U80" s="37"/>
      <c r="V80" s="37"/>
      <c r="W80" s="37"/>
      <c r="X80" s="37"/>
      <c r="Y80" s="37"/>
      <c r="Z80" s="37"/>
    </row>
    <row r="81" spans="1:26" ht="10.5" customHeight="1" x14ac:dyDescent="0.2">
      <c r="A81" s="1"/>
      <c r="B81" s="37"/>
      <c r="C81" s="36"/>
      <c r="D81" s="37"/>
      <c r="E81" s="37"/>
      <c r="F81" s="37"/>
      <c r="G81" s="37"/>
      <c r="H81" s="37"/>
      <c r="I81" s="37"/>
      <c r="J81" s="37"/>
      <c r="K81" s="37"/>
      <c r="L81" s="37"/>
      <c r="M81" s="37"/>
      <c r="N81" s="37"/>
      <c r="O81" s="37"/>
      <c r="P81" s="37"/>
      <c r="Q81" s="37"/>
      <c r="R81" s="37"/>
      <c r="S81" s="37"/>
      <c r="T81" s="37"/>
      <c r="U81" s="37"/>
      <c r="V81" s="37"/>
      <c r="W81" s="37"/>
      <c r="X81" s="37"/>
      <c r="Y81" s="37"/>
      <c r="Z81" s="37"/>
    </row>
    <row r="82" spans="1:26" ht="10.5" customHeight="1" x14ac:dyDescent="0.2">
      <c r="A82" s="1"/>
      <c r="B82" s="37"/>
      <c r="C82" s="36"/>
      <c r="D82" s="37"/>
      <c r="E82" s="37"/>
      <c r="F82" s="37"/>
      <c r="G82" s="37"/>
      <c r="H82" s="37"/>
      <c r="I82" s="37"/>
      <c r="J82" s="37"/>
      <c r="K82" s="37"/>
      <c r="L82" s="37"/>
      <c r="M82" s="37"/>
      <c r="N82" s="37"/>
      <c r="O82" s="37"/>
      <c r="P82" s="37"/>
      <c r="Q82" s="37"/>
      <c r="R82" s="37"/>
      <c r="S82" s="37"/>
      <c r="T82" s="37"/>
      <c r="U82" s="37"/>
      <c r="V82" s="37"/>
      <c r="W82" s="37"/>
      <c r="X82" s="37"/>
      <c r="Y82" s="37"/>
      <c r="Z82" s="37"/>
    </row>
    <row r="83" spans="1:26" ht="10.5" customHeight="1" x14ac:dyDescent="0.2">
      <c r="A83" s="1"/>
      <c r="B83" s="37"/>
      <c r="C83" s="36"/>
      <c r="D83" s="37"/>
      <c r="E83" s="37"/>
      <c r="F83" s="37"/>
      <c r="G83" s="37"/>
      <c r="H83" s="37"/>
      <c r="I83" s="37"/>
      <c r="J83" s="37"/>
      <c r="K83" s="37"/>
      <c r="L83" s="37"/>
      <c r="M83" s="37"/>
      <c r="N83" s="37"/>
      <c r="O83" s="37"/>
      <c r="P83" s="37"/>
      <c r="Q83" s="37"/>
      <c r="R83" s="37"/>
      <c r="S83" s="37"/>
      <c r="T83" s="37"/>
      <c r="U83" s="37"/>
      <c r="V83" s="37"/>
      <c r="W83" s="37"/>
      <c r="X83" s="37"/>
      <c r="Y83" s="37"/>
      <c r="Z83" s="37"/>
    </row>
    <row r="84" spans="1:26" ht="10.5" customHeight="1" x14ac:dyDescent="0.2">
      <c r="A84" s="1"/>
      <c r="B84" s="37"/>
      <c r="C84" s="36"/>
      <c r="D84" s="37"/>
      <c r="E84" s="37"/>
      <c r="F84" s="37"/>
      <c r="G84" s="37"/>
      <c r="H84" s="37"/>
      <c r="I84" s="37"/>
      <c r="J84" s="37"/>
      <c r="K84" s="37"/>
      <c r="L84" s="37"/>
      <c r="M84" s="37"/>
      <c r="N84" s="37"/>
      <c r="O84" s="37"/>
      <c r="P84" s="37"/>
      <c r="Q84" s="37"/>
      <c r="R84" s="37"/>
      <c r="S84" s="37"/>
      <c r="T84" s="37"/>
      <c r="U84" s="37"/>
      <c r="V84" s="37"/>
      <c r="W84" s="37"/>
      <c r="X84" s="37"/>
      <c r="Y84" s="37"/>
      <c r="Z84" s="37"/>
    </row>
    <row r="85" spans="1:26" ht="10.5" customHeight="1" x14ac:dyDescent="0.2">
      <c r="A85" s="1"/>
      <c r="B85" s="37"/>
      <c r="C85" s="36"/>
      <c r="D85" s="37"/>
      <c r="E85" s="37"/>
      <c r="F85" s="37"/>
      <c r="G85" s="37"/>
      <c r="H85" s="37"/>
      <c r="I85" s="37"/>
      <c r="J85" s="37"/>
      <c r="K85" s="37"/>
      <c r="L85" s="37"/>
      <c r="M85" s="37"/>
      <c r="N85" s="37"/>
      <c r="O85" s="37"/>
      <c r="P85" s="37"/>
      <c r="Q85" s="37"/>
      <c r="R85" s="37"/>
      <c r="S85" s="37"/>
      <c r="T85" s="37"/>
      <c r="U85" s="37"/>
      <c r="V85" s="37"/>
      <c r="W85" s="37"/>
      <c r="X85" s="37"/>
      <c r="Y85" s="37"/>
      <c r="Z85" s="37"/>
    </row>
    <row r="86" spans="1:26" ht="10.5" customHeight="1" x14ac:dyDescent="0.2">
      <c r="A86" s="1"/>
      <c r="B86" s="37"/>
      <c r="C86" s="36"/>
      <c r="D86" s="37"/>
      <c r="E86" s="37"/>
      <c r="F86" s="37"/>
      <c r="G86" s="37"/>
      <c r="H86" s="37"/>
      <c r="I86" s="37"/>
      <c r="J86" s="37"/>
      <c r="K86" s="37"/>
      <c r="L86" s="37"/>
      <c r="M86" s="37"/>
      <c r="N86" s="37"/>
      <c r="O86" s="37"/>
      <c r="P86" s="37"/>
      <c r="Q86" s="37"/>
      <c r="R86" s="37"/>
      <c r="S86" s="37"/>
      <c r="T86" s="37"/>
      <c r="U86" s="37"/>
      <c r="V86" s="37"/>
      <c r="W86" s="37"/>
      <c r="X86" s="37"/>
      <c r="Y86" s="37"/>
      <c r="Z86" s="37"/>
    </row>
    <row r="87" spans="1:26" ht="10.5" customHeight="1" x14ac:dyDescent="0.2">
      <c r="A87" s="1"/>
      <c r="B87" s="37"/>
      <c r="C87" s="36"/>
      <c r="D87" s="37"/>
      <c r="E87" s="37"/>
      <c r="F87" s="37"/>
      <c r="G87" s="37"/>
      <c r="H87" s="37"/>
      <c r="I87" s="37"/>
      <c r="J87" s="37"/>
      <c r="K87" s="37"/>
      <c r="L87" s="37"/>
      <c r="M87" s="37"/>
      <c r="N87" s="37"/>
      <c r="O87" s="37"/>
      <c r="P87" s="37"/>
      <c r="Q87" s="37"/>
      <c r="R87" s="37"/>
      <c r="S87" s="37"/>
      <c r="T87" s="37"/>
      <c r="U87" s="37"/>
      <c r="V87" s="37"/>
      <c r="W87" s="37"/>
      <c r="X87" s="37"/>
      <c r="Y87" s="37"/>
      <c r="Z87" s="37"/>
    </row>
    <row r="88" spans="1:26" ht="10.5" customHeight="1" x14ac:dyDescent="0.2">
      <c r="A88" s="1"/>
      <c r="B88" s="37"/>
      <c r="C88" s="36"/>
      <c r="D88" s="37"/>
      <c r="E88" s="37"/>
      <c r="F88" s="37"/>
      <c r="G88" s="37"/>
      <c r="H88" s="37"/>
      <c r="I88" s="37"/>
      <c r="J88" s="37"/>
      <c r="K88" s="37"/>
      <c r="L88" s="37"/>
      <c r="M88" s="37"/>
      <c r="N88" s="37"/>
      <c r="O88" s="37"/>
      <c r="P88" s="37"/>
      <c r="Q88" s="37"/>
      <c r="R88" s="37"/>
      <c r="S88" s="37"/>
      <c r="T88" s="37"/>
      <c r="U88" s="37"/>
      <c r="V88" s="37"/>
      <c r="W88" s="37"/>
      <c r="X88" s="37"/>
      <c r="Y88" s="37"/>
      <c r="Z88" s="37"/>
    </row>
    <row r="89" spans="1:26" ht="10.5" customHeight="1" x14ac:dyDescent="0.2">
      <c r="A89" s="1"/>
      <c r="B89" s="37"/>
      <c r="C89" s="36"/>
      <c r="D89" s="37"/>
      <c r="E89" s="37"/>
      <c r="F89" s="37"/>
      <c r="G89" s="37"/>
      <c r="H89" s="37"/>
      <c r="I89" s="37"/>
      <c r="J89" s="37"/>
      <c r="K89" s="37"/>
      <c r="L89" s="37"/>
      <c r="M89" s="37"/>
      <c r="N89" s="37"/>
      <c r="O89" s="37"/>
      <c r="P89" s="37"/>
      <c r="Q89" s="37"/>
      <c r="R89" s="37"/>
      <c r="S89" s="37"/>
      <c r="T89" s="37"/>
      <c r="U89" s="37"/>
      <c r="V89" s="37"/>
      <c r="W89" s="37"/>
      <c r="X89" s="37"/>
      <c r="Y89" s="37"/>
      <c r="Z89" s="37"/>
    </row>
    <row r="90" spans="1:26" ht="10.5" customHeight="1" x14ac:dyDescent="0.2">
      <c r="A90" s="1"/>
      <c r="B90" s="37"/>
      <c r="C90" s="36"/>
      <c r="D90" s="37"/>
      <c r="E90" s="37"/>
      <c r="F90" s="37"/>
      <c r="G90" s="37"/>
      <c r="H90" s="37"/>
      <c r="I90" s="37"/>
      <c r="J90" s="37"/>
      <c r="K90" s="37"/>
      <c r="L90" s="37"/>
      <c r="M90" s="37"/>
      <c r="N90" s="37"/>
      <c r="O90" s="37"/>
      <c r="P90" s="37"/>
      <c r="Q90" s="37"/>
      <c r="R90" s="37"/>
      <c r="S90" s="37"/>
      <c r="T90" s="37"/>
      <c r="U90" s="37"/>
      <c r="V90" s="37"/>
      <c r="W90" s="37"/>
      <c r="X90" s="37"/>
      <c r="Y90" s="37"/>
      <c r="Z90" s="37"/>
    </row>
    <row r="91" spans="1:26" ht="10.5" customHeight="1" x14ac:dyDescent="0.2">
      <c r="A91" s="1"/>
      <c r="B91" s="37"/>
      <c r="C91" s="36"/>
      <c r="D91" s="37"/>
      <c r="E91" s="37"/>
      <c r="F91" s="37"/>
      <c r="G91" s="37"/>
      <c r="H91" s="37"/>
      <c r="I91" s="37"/>
      <c r="J91" s="37"/>
      <c r="K91" s="37"/>
      <c r="L91" s="37"/>
      <c r="M91" s="37"/>
      <c r="N91" s="37"/>
      <c r="O91" s="37"/>
      <c r="P91" s="37"/>
      <c r="Q91" s="37"/>
      <c r="R91" s="37"/>
      <c r="S91" s="37"/>
      <c r="T91" s="37"/>
      <c r="U91" s="37"/>
      <c r="V91" s="37"/>
      <c r="W91" s="37"/>
      <c r="X91" s="37"/>
      <c r="Y91" s="37"/>
      <c r="Z91" s="37"/>
    </row>
    <row r="92" spans="1:26" ht="10.5" customHeight="1" x14ac:dyDescent="0.2">
      <c r="A92" s="1"/>
      <c r="B92" s="37"/>
      <c r="C92" s="36"/>
      <c r="D92" s="37"/>
      <c r="E92" s="37"/>
      <c r="F92" s="37"/>
      <c r="G92" s="37"/>
      <c r="H92" s="37"/>
      <c r="I92" s="37"/>
      <c r="J92" s="37"/>
      <c r="K92" s="37"/>
      <c r="L92" s="37"/>
      <c r="M92" s="37"/>
      <c r="N92" s="37"/>
      <c r="O92" s="37"/>
      <c r="P92" s="37"/>
      <c r="Q92" s="37"/>
      <c r="R92" s="37"/>
      <c r="S92" s="37"/>
      <c r="T92" s="37"/>
      <c r="U92" s="37"/>
      <c r="V92" s="37"/>
      <c r="W92" s="37"/>
      <c r="X92" s="37"/>
      <c r="Y92" s="37"/>
      <c r="Z92" s="37"/>
    </row>
    <row r="93" spans="1:26" ht="10.5" customHeight="1" x14ac:dyDescent="0.2">
      <c r="A93" s="1"/>
      <c r="B93" s="37"/>
      <c r="C93" s="36"/>
      <c r="D93" s="37"/>
      <c r="E93" s="37"/>
      <c r="F93" s="37"/>
      <c r="G93" s="37"/>
      <c r="H93" s="37"/>
      <c r="I93" s="37"/>
      <c r="J93" s="37"/>
      <c r="K93" s="37"/>
      <c r="L93" s="37"/>
      <c r="M93" s="37"/>
      <c r="N93" s="37"/>
      <c r="O93" s="37"/>
      <c r="P93" s="37"/>
      <c r="Q93" s="37"/>
      <c r="R93" s="37"/>
      <c r="S93" s="37"/>
      <c r="T93" s="37"/>
      <c r="U93" s="37"/>
      <c r="V93" s="37"/>
      <c r="W93" s="37"/>
      <c r="X93" s="37"/>
      <c r="Y93" s="37"/>
      <c r="Z93" s="37"/>
    </row>
    <row r="94" spans="1:26" ht="10.5" customHeight="1" x14ac:dyDescent="0.2">
      <c r="A94" s="1"/>
      <c r="B94" s="37"/>
      <c r="C94" s="36"/>
      <c r="D94" s="37"/>
      <c r="E94" s="37"/>
      <c r="F94" s="37"/>
      <c r="G94" s="37"/>
      <c r="H94" s="37"/>
      <c r="I94" s="37"/>
      <c r="J94" s="37"/>
      <c r="K94" s="37"/>
      <c r="L94" s="37"/>
      <c r="M94" s="37"/>
      <c r="N94" s="37"/>
      <c r="O94" s="37"/>
      <c r="P94" s="37"/>
      <c r="Q94" s="37"/>
      <c r="R94" s="37"/>
      <c r="S94" s="37"/>
      <c r="T94" s="37"/>
      <c r="U94" s="37"/>
      <c r="V94" s="37"/>
      <c r="W94" s="37"/>
      <c r="X94" s="37"/>
      <c r="Y94" s="37"/>
      <c r="Z94" s="37"/>
    </row>
    <row r="95" spans="1:26" ht="10.5" customHeight="1" x14ac:dyDescent="0.2">
      <c r="A95" s="1"/>
      <c r="B95" s="37"/>
      <c r="C95" s="36"/>
      <c r="D95" s="37"/>
      <c r="E95" s="37"/>
      <c r="F95" s="37"/>
      <c r="G95" s="37"/>
      <c r="H95" s="37"/>
      <c r="I95" s="37"/>
      <c r="J95" s="37"/>
      <c r="K95" s="37"/>
      <c r="L95" s="37"/>
      <c r="M95" s="37"/>
      <c r="N95" s="37"/>
      <c r="O95" s="37"/>
      <c r="P95" s="37"/>
      <c r="Q95" s="37"/>
      <c r="R95" s="37"/>
      <c r="S95" s="37"/>
      <c r="T95" s="37"/>
      <c r="U95" s="37"/>
      <c r="V95" s="37"/>
      <c r="W95" s="37"/>
      <c r="X95" s="37"/>
      <c r="Y95" s="37"/>
      <c r="Z95" s="37"/>
    </row>
    <row r="96" spans="1:26" ht="10.5" customHeight="1" x14ac:dyDescent="0.2">
      <c r="A96" s="1"/>
      <c r="B96" s="37"/>
      <c r="C96" s="36"/>
      <c r="D96" s="37"/>
      <c r="E96" s="37"/>
      <c r="F96" s="37"/>
      <c r="G96" s="37"/>
      <c r="H96" s="37"/>
      <c r="I96" s="37"/>
      <c r="J96" s="37"/>
      <c r="K96" s="37"/>
      <c r="L96" s="37"/>
      <c r="M96" s="37"/>
      <c r="N96" s="37"/>
      <c r="O96" s="37"/>
      <c r="P96" s="37"/>
      <c r="Q96" s="37"/>
      <c r="R96" s="37"/>
      <c r="S96" s="37"/>
      <c r="T96" s="37"/>
      <c r="U96" s="37"/>
      <c r="V96" s="37"/>
      <c r="W96" s="37"/>
      <c r="X96" s="37"/>
      <c r="Y96" s="37"/>
      <c r="Z96" s="37"/>
    </row>
    <row r="97" spans="1:26" ht="10.5" customHeight="1" x14ac:dyDescent="0.2">
      <c r="A97" s="1"/>
      <c r="B97" s="37"/>
      <c r="C97" s="36"/>
      <c r="D97" s="37"/>
      <c r="E97" s="37"/>
      <c r="F97" s="37"/>
      <c r="G97" s="37"/>
      <c r="H97" s="37"/>
      <c r="I97" s="37"/>
      <c r="J97" s="37"/>
      <c r="K97" s="37"/>
      <c r="L97" s="37"/>
      <c r="M97" s="37"/>
      <c r="N97" s="37"/>
      <c r="O97" s="37"/>
      <c r="P97" s="37"/>
      <c r="Q97" s="37"/>
      <c r="R97" s="37"/>
      <c r="S97" s="37"/>
      <c r="T97" s="37"/>
      <c r="U97" s="37"/>
      <c r="V97" s="37"/>
      <c r="W97" s="37"/>
      <c r="X97" s="37"/>
      <c r="Y97" s="37"/>
      <c r="Z97" s="37"/>
    </row>
    <row r="98" spans="1:26" ht="10.5" customHeight="1" x14ac:dyDescent="0.2">
      <c r="A98" s="1"/>
      <c r="B98" s="37"/>
      <c r="C98" s="36"/>
      <c r="D98" s="37"/>
      <c r="E98" s="37"/>
      <c r="F98" s="37"/>
      <c r="G98" s="37"/>
      <c r="H98" s="37"/>
      <c r="I98" s="37"/>
      <c r="J98" s="37"/>
      <c r="K98" s="37"/>
      <c r="L98" s="37"/>
      <c r="M98" s="37"/>
      <c r="N98" s="37"/>
      <c r="O98" s="37"/>
      <c r="P98" s="37"/>
      <c r="Q98" s="37"/>
      <c r="R98" s="37"/>
      <c r="S98" s="37"/>
      <c r="T98" s="37"/>
      <c r="U98" s="37"/>
      <c r="V98" s="37"/>
      <c r="W98" s="37"/>
      <c r="X98" s="37"/>
      <c r="Y98" s="37"/>
      <c r="Z98" s="37"/>
    </row>
    <row r="99" spans="1:26" ht="10.5" customHeight="1" x14ac:dyDescent="0.2">
      <c r="A99" s="1"/>
      <c r="B99" s="37"/>
      <c r="C99" s="36"/>
      <c r="D99" s="37"/>
      <c r="E99" s="37"/>
      <c r="F99" s="37"/>
      <c r="G99" s="37"/>
      <c r="H99" s="37"/>
      <c r="I99" s="37"/>
      <c r="J99" s="37"/>
      <c r="K99" s="37"/>
      <c r="L99" s="37"/>
      <c r="M99" s="37"/>
      <c r="N99" s="37"/>
      <c r="O99" s="37"/>
      <c r="P99" s="37"/>
      <c r="Q99" s="37"/>
      <c r="R99" s="37"/>
      <c r="S99" s="37"/>
      <c r="T99" s="37"/>
      <c r="U99" s="37"/>
      <c r="V99" s="37"/>
      <c r="W99" s="37"/>
      <c r="X99" s="37"/>
      <c r="Y99" s="37"/>
      <c r="Z99" s="37"/>
    </row>
    <row r="100" spans="1:26" ht="10.5" customHeight="1" x14ac:dyDescent="0.2">
      <c r="A100" s="1"/>
      <c r="B100" s="37"/>
      <c r="C100" s="36"/>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x14ac:dyDescent="0.2"/>
    <row r="102" spans="1:26" ht="15.75" customHeight="1" x14ac:dyDescent="0.2"/>
    <row r="103" spans="1:26" ht="15.75" customHeight="1" x14ac:dyDescent="0.2"/>
    <row r="104" spans="1:26" ht="15.75" customHeight="1" x14ac:dyDescent="0.2"/>
    <row r="105" spans="1:26" ht="15.75" customHeight="1" x14ac:dyDescent="0.2"/>
    <row r="106" spans="1:26" ht="15.75" customHeight="1" x14ac:dyDescent="0.2"/>
    <row r="107" spans="1:26" ht="15.75" customHeight="1" x14ac:dyDescent="0.2"/>
    <row r="108" spans="1:26" ht="15.75" customHeight="1" x14ac:dyDescent="0.2"/>
    <row r="109" spans="1:26" ht="15.75" customHeight="1" x14ac:dyDescent="0.2"/>
    <row r="110" spans="1:26" ht="15.75" customHeight="1" x14ac:dyDescent="0.2"/>
    <row r="111" spans="1:26" ht="15.75" customHeight="1" x14ac:dyDescent="0.2"/>
    <row r="112" spans="1:26"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w71mHeGs17u3Ln9wSB4hUuX5DFtrVe4dTLkaRu1MQIpHP2pSYT0zBUl+DIwHpe7JsI1Y/2bGAUKGinwjpcjgNg==" saltValue="ym2UceChmdJLfqomSonnqw==" spinCount="100000" sheet="1" objects="1" scenarios="1"/>
  <mergeCells count="1">
    <mergeCell ref="B23:L23"/>
  </mergeCells>
  <conditionalFormatting sqref="D47">
    <cfRule type="cellIs" dxfId="148" priority="1" operator="equal">
      <formula>"Select answer"</formula>
    </cfRule>
  </conditionalFormatting>
  <conditionalFormatting sqref="D30:H44">
    <cfRule type="expression" dxfId="147" priority="2">
      <formula>AND($C30&lt;&gt;"",D30="")</formula>
    </cfRule>
  </conditionalFormatting>
  <dataValidations count="5">
    <dataValidation type="date" allowBlank="1" showInputMessage="1" showErrorMessage="1" prompt="Enter information in full date format (including Day, Month and Year)." sqref="F7:F21" xr:uid="{00000000-0002-0000-0600-000000000000}">
      <formula1>1</formula1>
      <formula2>73415</formula2>
    </dataValidation>
    <dataValidation type="decimal" allowBlank="1" showInputMessage="1" showErrorMessage="1" prompt="Please answer in years - Full year between 0 and 100" sqref="H7:H21" xr:uid="{00000000-0002-0000-0600-000001000000}">
      <formula1>0</formula1>
      <formula2>100</formula2>
    </dataValidation>
    <dataValidation type="decimal" operator="greaterThanOrEqual" allowBlank="1" showInputMessage="1" showErrorMessage="1" prompt="Input invalid - Enter a value equal to or higher than 0." sqref="D7:D21 E30:E44" xr:uid="{00000000-0002-0000-0600-000003000000}">
      <formula1>0</formula1>
    </dataValidation>
    <dataValidation type="custom" allowBlank="1" showInputMessage="1" showErrorMessage="1" prompt="Inconsistent amount - The amount drawn is higher than the nominal amount. Please correct either the nominal amount or the drawn amount - where most appropriate." sqref="E7:E21" xr:uid="{00000000-0002-0000-0600-000004000000}">
      <formula1>E7&lt;=D7</formula1>
    </dataValidation>
    <dataValidation type="date" allowBlank="1" showInputMessage="1" showErrorMessage="1" prompt="Enter information in full date format (including Day, Month and Year)." sqref="F30:G44" xr:uid="{00000000-0002-0000-0600-000006000000}">
      <formula1>36526</formula1>
      <formula2>73415</formula2>
    </dataValidation>
  </dataValidations>
  <pageMargins left="0.7" right="0.7" top="0.75" bottom="0.75" header="0" footer="0"/>
  <pageSetup paperSize="9" scale="4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600-000002000000}">
          <x14:formula1>
            <xm:f>Dropdowns!$AH$2:$AH$7</xm:f>
          </x14:formula1>
          <xm:sqref>C7:C21</xm:sqref>
        </x14:dataValidation>
        <x14:dataValidation type="list" allowBlank="1" showErrorMessage="1" xr:uid="{00000000-0002-0000-0600-000005000000}">
          <x14:formula1>
            <xm:f>Dropdowns!$C$2:$C$4</xm:f>
          </x14:formula1>
          <xm:sqref>G7:G21 I7:L21 I30:J44</xm:sqref>
        </x14:dataValidation>
        <x14:dataValidation type="list" allowBlank="1" showErrorMessage="1" xr:uid="{00000000-0002-0000-0600-000007000000}">
          <x14:formula1>
            <xm:f>Dropdowns!$AL$2:$AL$4</xm:f>
          </x14:formula1>
          <xm:sqref>D47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pane xSplit="2" ySplit="16" topLeftCell="C73" activePane="bottomRight" state="frozen"/>
      <selection pane="topRight" activeCell="C1" sqref="C1"/>
      <selection pane="bottomLeft" activeCell="A17" sqref="A17"/>
      <selection pane="bottomRight" activeCell="A140" sqref="A140"/>
    </sheetView>
  </sheetViews>
  <sheetFormatPr baseColWidth="10" defaultColWidth="12.625" defaultRowHeight="15" customHeight="1" outlineLevelRow="1" outlineLevelCol="1" x14ac:dyDescent="0.2"/>
  <cols>
    <col min="1" max="1" width="3.625" customWidth="1"/>
    <col min="2" max="2" width="60.875" customWidth="1"/>
    <col min="3" max="3" width="47.625" customWidth="1"/>
    <col min="4" max="4" width="13.625" customWidth="1"/>
    <col min="5" max="5" width="20.625" hidden="1" customWidth="1" outlineLevel="1"/>
    <col min="6" max="6" width="20.625" customWidth="1" collapsed="1"/>
    <col min="7" max="7" width="20.625" customWidth="1"/>
    <col min="8" max="8" width="21.25" customWidth="1"/>
    <col min="9" max="9" width="1.625" customWidth="1"/>
    <col min="10" max="15" width="20.625" customWidth="1"/>
    <col min="16" max="26" width="10.625" customWidth="1"/>
  </cols>
  <sheetData>
    <row r="1" spans="1:26" ht="12" customHeight="1" x14ac:dyDescent="0.2">
      <c r="A1" s="32"/>
      <c r="B1" s="32"/>
      <c r="C1" s="46"/>
      <c r="D1" s="46"/>
      <c r="E1" s="46"/>
      <c r="F1" s="46"/>
      <c r="G1" s="46"/>
      <c r="H1" s="46"/>
      <c r="I1" s="46"/>
      <c r="J1" s="46"/>
      <c r="K1" s="46"/>
      <c r="L1" s="46"/>
      <c r="M1" s="46"/>
      <c r="N1" s="46"/>
      <c r="O1" s="46"/>
      <c r="P1" s="46"/>
      <c r="Q1" s="46"/>
      <c r="R1" s="46"/>
      <c r="S1" s="46"/>
      <c r="T1" s="46"/>
      <c r="U1" s="46"/>
      <c r="V1" s="46"/>
      <c r="W1" s="46"/>
      <c r="X1" s="46"/>
      <c r="Y1" s="46"/>
      <c r="Z1" s="46"/>
    </row>
    <row r="2" spans="1:26" ht="19.5" customHeight="1" x14ac:dyDescent="0.3">
      <c r="A2" s="13"/>
      <c r="B2" s="35" t="s">
        <v>255</v>
      </c>
      <c r="C2" s="94"/>
      <c r="D2" s="94"/>
      <c r="E2" s="94"/>
      <c r="F2" s="46"/>
      <c r="G2" s="46"/>
      <c r="H2" s="46"/>
      <c r="I2" s="13"/>
      <c r="J2" s="46"/>
      <c r="K2" s="46"/>
      <c r="L2" s="46"/>
      <c r="M2" s="46"/>
      <c r="N2" s="46"/>
      <c r="O2" s="46"/>
      <c r="P2" s="46"/>
      <c r="Q2" s="46"/>
      <c r="R2" s="46"/>
      <c r="S2" s="46"/>
      <c r="T2" s="46"/>
      <c r="U2" s="46"/>
      <c r="V2" s="46"/>
      <c r="W2" s="46"/>
      <c r="X2" s="46"/>
      <c r="Y2" s="46"/>
      <c r="Z2" s="46"/>
    </row>
    <row r="3" spans="1:26" ht="14.25" customHeight="1" outlineLevel="1" x14ac:dyDescent="0.2">
      <c r="A3" s="13"/>
      <c r="B3" s="45" t="s">
        <v>256</v>
      </c>
      <c r="C3" s="13"/>
      <c r="D3" s="13"/>
      <c r="E3" s="13"/>
      <c r="F3" s="13"/>
      <c r="G3" s="13"/>
      <c r="H3" s="13"/>
      <c r="I3" s="13"/>
      <c r="J3" s="46"/>
      <c r="K3" s="46"/>
      <c r="L3" s="46"/>
      <c r="M3" s="46"/>
      <c r="N3" s="46"/>
      <c r="O3" s="46"/>
      <c r="P3" s="46"/>
      <c r="Q3" s="46"/>
      <c r="R3" s="46"/>
      <c r="S3" s="46"/>
      <c r="T3" s="46"/>
      <c r="U3" s="46"/>
      <c r="V3" s="46"/>
      <c r="W3" s="46"/>
      <c r="X3" s="46"/>
      <c r="Y3" s="46"/>
      <c r="Z3" s="46"/>
    </row>
    <row r="4" spans="1:26" ht="14.25" customHeight="1" outlineLevel="1" x14ac:dyDescent="0.2">
      <c r="A4" s="13"/>
      <c r="B4" s="13" t="s">
        <v>257</v>
      </c>
      <c r="C4" s="13"/>
      <c r="D4" s="13"/>
      <c r="E4" s="13"/>
      <c r="F4" s="13"/>
      <c r="G4" s="13"/>
      <c r="H4" s="13"/>
      <c r="I4" s="13"/>
      <c r="J4" s="46"/>
      <c r="K4" s="46"/>
      <c r="L4" s="46"/>
      <c r="M4" s="46"/>
      <c r="N4" s="46"/>
      <c r="O4" s="46"/>
      <c r="P4" s="46"/>
      <c r="Q4" s="46"/>
      <c r="R4" s="46"/>
      <c r="S4" s="46"/>
      <c r="T4" s="46"/>
      <c r="U4" s="46"/>
      <c r="V4" s="46"/>
      <c r="W4" s="46"/>
      <c r="X4" s="46"/>
      <c r="Y4" s="46"/>
      <c r="Z4" s="46"/>
    </row>
    <row r="5" spans="1:26" ht="14.25" customHeight="1" outlineLevel="1" x14ac:dyDescent="0.2">
      <c r="A5" s="13"/>
      <c r="B5" s="45" t="s">
        <v>258</v>
      </c>
      <c r="C5" s="13"/>
      <c r="D5" s="13"/>
      <c r="E5" s="13"/>
      <c r="F5" s="13"/>
      <c r="G5" s="13"/>
      <c r="H5" s="13"/>
      <c r="I5" s="13"/>
      <c r="J5" s="46"/>
      <c r="K5" s="46"/>
      <c r="L5" s="46"/>
      <c r="M5" s="46"/>
      <c r="N5" s="46"/>
      <c r="O5" s="46"/>
      <c r="P5" s="46"/>
      <c r="Q5" s="46"/>
      <c r="R5" s="46"/>
      <c r="S5" s="46"/>
      <c r="T5" s="46"/>
      <c r="U5" s="46"/>
      <c r="V5" s="46"/>
      <c r="W5" s="46"/>
      <c r="X5" s="46"/>
      <c r="Y5" s="46"/>
      <c r="Z5" s="46"/>
    </row>
    <row r="6" spans="1:26" ht="14.25" customHeight="1" outlineLevel="1" x14ac:dyDescent="0.2">
      <c r="A6" s="13"/>
      <c r="B6" s="45" t="s">
        <v>259</v>
      </c>
      <c r="C6" s="13"/>
      <c r="D6" s="13"/>
      <c r="E6" s="13"/>
      <c r="F6" s="13"/>
      <c r="G6" s="13"/>
      <c r="H6" s="13"/>
      <c r="I6" s="13"/>
      <c r="J6" s="46"/>
      <c r="K6" s="46"/>
      <c r="L6" s="46"/>
      <c r="M6" s="46"/>
      <c r="N6" s="46"/>
      <c r="O6" s="46"/>
      <c r="P6" s="46"/>
      <c r="Q6" s="46"/>
      <c r="R6" s="46"/>
      <c r="S6" s="46"/>
      <c r="T6" s="46"/>
      <c r="U6" s="46"/>
      <c r="V6" s="46"/>
      <c r="W6" s="46"/>
      <c r="X6" s="46"/>
      <c r="Y6" s="46"/>
      <c r="Z6" s="46"/>
    </row>
    <row r="7" spans="1:26" ht="14.25" customHeight="1" outlineLevel="1" x14ac:dyDescent="0.2">
      <c r="A7" s="13"/>
      <c r="B7" s="95" t="s">
        <v>260</v>
      </c>
      <c r="C7" s="13"/>
      <c r="D7" s="13"/>
      <c r="E7" s="13"/>
      <c r="F7" s="13"/>
      <c r="G7" s="13"/>
      <c r="H7" s="13"/>
      <c r="I7" s="13"/>
      <c r="J7" s="46"/>
      <c r="K7" s="46"/>
      <c r="L7" s="46"/>
      <c r="M7" s="46"/>
      <c r="N7" s="46"/>
      <c r="O7" s="46"/>
      <c r="P7" s="46"/>
      <c r="Q7" s="46"/>
      <c r="R7" s="46"/>
      <c r="S7" s="46"/>
      <c r="T7" s="46"/>
      <c r="U7" s="46"/>
      <c r="V7" s="46"/>
      <c r="W7" s="46"/>
      <c r="X7" s="46"/>
      <c r="Y7" s="46"/>
      <c r="Z7" s="46"/>
    </row>
    <row r="8" spans="1:26" ht="14.25" customHeight="1" outlineLevel="1" x14ac:dyDescent="0.2">
      <c r="A8" s="13"/>
      <c r="B8" s="96" t="s">
        <v>261</v>
      </c>
      <c r="C8" s="13"/>
      <c r="D8" s="13"/>
      <c r="E8" s="13"/>
      <c r="F8" s="13"/>
      <c r="G8" s="13"/>
      <c r="H8" s="13"/>
      <c r="I8" s="46"/>
      <c r="J8" s="46"/>
      <c r="K8" s="46"/>
      <c r="L8" s="46"/>
      <c r="M8" s="46"/>
      <c r="N8" s="46"/>
      <c r="O8" s="46"/>
      <c r="P8" s="46"/>
      <c r="Q8" s="46"/>
      <c r="R8" s="46"/>
      <c r="S8" s="46"/>
      <c r="T8" s="46"/>
      <c r="U8" s="46"/>
      <c r="V8" s="46"/>
      <c r="W8" s="46"/>
      <c r="X8" s="46"/>
      <c r="Y8" s="46"/>
      <c r="Z8" s="46"/>
    </row>
    <row r="9" spans="1:26" ht="14.25" customHeight="1" outlineLevel="1" x14ac:dyDescent="0.2">
      <c r="A9" s="13"/>
      <c r="B9" s="13" t="s">
        <v>262</v>
      </c>
      <c r="C9" s="13"/>
      <c r="D9" s="13"/>
      <c r="E9" s="13"/>
      <c r="F9" s="13"/>
      <c r="G9" s="13"/>
      <c r="H9" s="13"/>
      <c r="I9" s="46"/>
      <c r="J9" s="46"/>
      <c r="K9" s="46"/>
      <c r="L9" s="46"/>
      <c r="M9" s="46"/>
      <c r="N9" s="46"/>
      <c r="O9" s="46"/>
      <c r="P9" s="46"/>
      <c r="Q9" s="46"/>
      <c r="R9" s="46"/>
      <c r="S9" s="46"/>
      <c r="T9" s="46"/>
      <c r="U9" s="46"/>
      <c r="V9" s="46"/>
      <c r="W9" s="46"/>
      <c r="X9" s="46"/>
      <c r="Y9" s="46"/>
      <c r="Z9" s="46"/>
    </row>
    <row r="10" spans="1:26" ht="14.25" customHeight="1" outlineLevel="1" x14ac:dyDescent="0.2">
      <c r="A10" s="13"/>
      <c r="B10" s="13" t="s">
        <v>263</v>
      </c>
      <c r="C10" s="13"/>
      <c r="D10" s="13"/>
      <c r="E10" s="13"/>
      <c r="F10" s="13"/>
      <c r="G10" s="13"/>
      <c r="H10" s="13"/>
      <c r="I10" s="46"/>
      <c r="J10" s="46"/>
      <c r="K10" s="46"/>
      <c r="L10" s="46"/>
      <c r="M10" s="46"/>
      <c r="N10" s="46"/>
      <c r="O10" s="46"/>
      <c r="P10" s="46"/>
      <c r="Q10" s="46"/>
      <c r="R10" s="46"/>
      <c r="S10" s="46"/>
      <c r="T10" s="46"/>
      <c r="U10" s="46"/>
      <c r="V10" s="46"/>
      <c r="W10" s="46"/>
      <c r="X10" s="46"/>
      <c r="Y10" s="46"/>
      <c r="Z10" s="46"/>
    </row>
    <row r="11" spans="1:26" ht="14.25" customHeight="1" outlineLevel="1" x14ac:dyDescent="0.2">
      <c r="A11" s="13"/>
      <c r="B11" s="13" t="s">
        <v>264</v>
      </c>
      <c r="C11" s="13"/>
      <c r="D11" s="13"/>
      <c r="E11" s="13"/>
      <c r="F11" s="13"/>
      <c r="G11" s="13"/>
      <c r="H11" s="13"/>
      <c r="I11" s="46"/>
      <c r="J11" s="46"/>
      <c r="K11" s="46"/>
      <c r="L11" s="46"/>
      <c r="M11" s="46"/>
      <c r="N11" s="46"/>
      <c r="O11" s="46"/>
      <c r="P11" s="46"/>
      <c r="Q11" s="46"/>
      <c r="R11" s="46"/>
      <c r="S11" s="46"/>
      <c r="T11" s="46"/>
      <c r="U11" s="46"/>
      <c r="V11" s="46"/>
      <c r="W11" s="46"/>
      <c r="X11" s="46"/>
      <c r="Y11" s="46"/>
      <c r="Z11" s="46"/>
    </row>
    <row r="12" spans="1:26" ht="14.25" customHeight="1" outlineLevel="1" x14ac:dyDescent="0.2">
      <c r="A12" s="13"/>
      <c r="B12" s="13" t="s">
        <v>265</v>
      </c>
      <c r="C12" s="13"/>
      <c r="D12" s="13"/>
      <c r="E12" s="13"/>
      <c r="F12" s="13"/>
      <c r="G12" s="13"/>
      <c r="H12" s="13"/>
      <c r="I12" s="46"/>
      <c r="J12" s="46"/>
      <c r="K12" s="46"/>
      <c r="L12" s="46"/>
      <c r="M12" s="46"/>
      <c r="N12" s="46"/>
      <c r="O12" s="46"/>
      <c r="P12" s="46"/>
      <c r="Q12" s="46"/>
      <c r="R12" s="46"/>
      <c r="S12" s="46"/>
      <c r="T12" s="46"/>
      <c r="U12" s="46"/>
      <c r="V12" s="46"/>
      <c r="W12" s="46"/>
      <c r="X12" s="46"/>
      <c r="Y12" s="46"/>
      <c r="Z12" s="46"/>
    </row>
    <row r="13" spans="1:26" ht="14.25" customHeight="1" outlineLevel="1" x14ac:dyDescent="0.2">
      <c r="A13" s="13"/>
      <c r="B13" s="13"/>
      <c r="C13" s="13"/>
      <c r="D13" s="13"/>
      <c r="E13" s="13"/>
      <c r="F13" s="13"/>
      <c r="G13" s="13"/>
      <c r="H13" s="13"/>
      <c r="I13" s="46"/>
      <c r="J13" s="46"/>
      <c r="K13" s="46"/>
      <c r="L13" s="46"/>
      <c r="M13" s="46"/>
      <c r="N13" s="46"/>
      <c r="O13" s="46"/>
      <c r="P13" s="46"/>
      <c r="Q13" s="46"/>
      <c r="R13" s="46"/>
      <c r="S13" s="46"/>
      <c r="T13" s="46"/>
      <c r="U13" s="46"/>
      <c r="V13" s="46"/>
      <c r="W13" s="46"/>
      <c r="X13" s="46"/>
      <c r="Y13" s="46"/>
      <c r="Z13" s="46"/>
    </row>
    <row r="14" spans="1:26" ht="14.25" customHeight="1" x14ac:dyDescent="0.2">
      <c r="A14" s="13"/>
      <c r="B14" s="13"/>
      <c r="C14" s="13"/>
      <c r="D14" s="13"/>
      <c r="E14" s="13"/>
      <c r="F14" s="13"/>
      <c r="G14" s="13"/>
      <c r="H14" s="13"/>
      <c r="I14" s="46"/>
      <c r="J14" s="46"/>
      <c r="K14" s="46"/>
      <c r="L14" s="46"/>
      <c r="M14" s="46"/>
      <c r="N14" s="46"/>
      <c r="O14" s="46"/>
      <c r="P14" s="46"/>
      <c r="Q14" s="46"/>
      <c r="R14" s="46"/>
      <c r="S14" s="46"/>
      <c r="T14" s="46"/>
      <c r="U14" s="46"/>
      <c r="V14" s="46"/>
      <c r="W14" s="46"/>
      <c r="X14" s="46"/>
      <c r="Y14" s="46"/>
      <c r="Z14" s="46"/>
    </row>
    <row r="15" spans="1:26" ht="14.25" customHeight="1" x14ac:dyDescent="0.2">
      <c r="A15" s="13"/>
      <c r="B15" s="184"/>
      <c r="C15" s="185"/>
      <c r="D15" s="185"/>
      <c r="E15" s="262" t="s">
        <v>266</v>
      </c>
      <c r="F15" s="258"/>
      <c r="G15" s="258"/>
      <c r="H15" s="258"/>
      <c r="I15" s="186"/>
      <c r="J15" s="262" t="s">
        <v>267</v>
      </c>
      <c r="K15" s="258"/>
      <c r="L15" s="258"/>
      <c r="M15" s="258"/>
      <c r="N15" s="258"/>
      <c r="O15" s="258"/>
      <c r="P15" s="71"/>
      <c r="Q15" s="71"/>
      <c r="R15" s="71"/>
      <c r="S15" s="71"/>
      <c r="T15" s="71"/>
      <c r="U15" s="71"/>
      <c r="V15" s="71"/>
      <c r="W15" s="71"/>
      <c r="X15" s="71"/>
      <c r="Y15" s="71"/>
      <c r="Z15" s="71"/>
    </row>
    <row r="16" spans="1:26" ht="14.25" customHeight="1" x14ac:dyDescent="0.2">
      <c r="A16" s="13"/>
      <c r="B16" s="184" t="s">
        <v>70</v>
      </c>
      <c r="C16" s="184" t="s">
        <v>268</v>
      </c>
      <c r="D16" s="184" t="s">
        <v>269</v>
      </c>
      <c r="E16" s="184">
        <v>2022</v>
      </c>
      <c r="F16" s="184">
        <v>2023</v>
      </c>
      <c r="G16" s="184">
        <v>2024</v>
      </c>
      <c r="H16" s="187">
        <v>2025</v>
      </c>
      <c r="I16" s="186"/>
      <c r="J16" s="187">
        <v>2026</v>
      </c>
      <c r="K16" s="184">
        <v>2027</v>
      </c>
      <c r="L16" s="187">
        <v>2028</v>
      </c>
      <c r="M16" s="184">
        <v>2029</v>
      </c>
      <c r="N16" s="187">
        <v>2030</v>
      </c>
      <c r="O16" s="184">
        <v>2031</v>
      </c>
      <c r="P16" s="71"/>
      <c r="Q16" s="71"/>
      <c r="R16" s="71"/>
      <c r="S16" s="71"/>
      <c r="T16" s="71"/>
      <c r="U16" s="71"/>
      <c r="V16" s="71"/>
      <c r="W16" s="71"/>
      <c r="X16" s="71"/>
      <c r="Y16" s="71"/>
      <c r="Z16" s="71"/>
    </row>
    <row r="17" spans="1:26" ht="14.25" customHeight="1" x14ac:dyDescent="0.2">
      <c r="A17" s="13"/>
      <c r="B17" s="97" t="s">
        <v>270</v>
      </c>
      <c r="C17" s="237" t="s">
        <v>389</v>
      </c>
      <c r="D17" s="222">
        <f>IF(C17=Dropdowns!$G$3,1,IF(C17=Dropdowns!$G$4,2,0))</f>
        <v>0</v>
      </c>
      <c r="E17" s="98"/>
      <c r="F17" s="98"/>
      <c r="G17" s="98"/>
      <c r="H17" s="98"/>
      <c r="I17" s="99"/>
      <c r="J17" s="100"/>
      <c r="K17" s="100"/>
      <c r="L17" s="100"/>
      <c r="M17" s="100"/>
      <c r="N17" s="100"/>
      <c r="O17" s="100"/>
      <c r="P17" s="13"/>
      <c r="Q17" s="13"/>
      <c r="R17" s="13"/>
      <c r="S17" s="13"/>
      <c r="T17" s="13"/>
      <c r="U17" s="13"/>
      <c r="V17" s="13"/>
      <c r="W17" s="13"/>
      <c r="X17" s="13"/>
      <c r="Y17" s="13"/>
      <c r="Z17" s="13"/>
    </row>
    <row r="18" spans="1:26" ht="14.25" customHeight="1" outlineLevel="1" x14ac:dyDescent="0.2">
      <c r="A18" s="13"/>
      <c r="B18" s="101" t="s">
        <v>272</v>
      </c>
      <c r="C18" s="224"/>
      <c r="D18" s="222" t="s">
        <v>273</v>
      </c>
      <c r="E18" s="98"/>
      <c r="F18" s="98"/>
      <c r="G18" s="98"/>
      <c r="H18" s="98"/>
      <c r="I18" s="99"/>
      <c r="J18" s="226"/>
      <c r="K18" s="226"/>
      <c r="L18" s="226"/>
      <c r="M18" s="226"/>
      <c r="N18" s="226"/>
      <c r="O18" s="226"/>
      <c r="P18" s="13"/>
      <c r="Q18" s="13"/>
      <c r="R18" s="13"/>
      <c r="S18" s="13"/>
      <c r="T18" s="13"/>
      <c r="U18" s="13"/>
      <c r="V18" s="13"/>
      <c r="W18" s="13"/>
      <c r="X18" s="13"/>
      <c r="Y18" s="13"/>
      <c r="Z18" s="13"/>
    </row>
    <row r="19" spans="1:26" ht="14.25" customHeight="1" outlineLevel="1" x14ac:dyDescent="0.2">
      <c r="A19" s="13"/>
      <c r="B19" s="101" t="s">
        <v>274</v>
      </c>
      <c r="C19" s="224"/>
      <c r="D19" s="222" t="s">
        <v>273</v>
      </c>
      <c r="E19" s="98"/>
      <c r="F19" s="98"/>
      <c r="G19" s="98"/>
      <c r="H19" s="98"/>
      <c r="I19" s="99"/>
      <c r="J19" s="226"/>
      <c r="K19" s="226"/>
      <c r="L19" s="226"/>
      <c r="M19" s="226"/>
      <c r="N19" s="226"/>
      <c r="O19" s="226"/>
      <c r="P19" s="13"/>
      <c r="Q19" s="13"/>
      <c r="R19" s="13"/>
      <c r="S19" s="13"/>
      <c r="T19" s="13"/>
      <c r="U19" s="13"/>
      <c r="V19" s="13"/>
      <c r="W19" s="13"/>
      <c r="X19" s="13"/>
      <c r="Y19" s="13"/>
      <c r="Z19" s="13"/>
    </row>
    <row r="20" spans="1:26" ht="14.25" customHeight="1" outlineLevel="1" x14ac:dyDescent="0.2">
      <c r="A20" s="13"/>
      <c r="B20" s="101" t="s">
        <v>273</v>
      </c>
      <c r="C20" s="225"/>
      <c r="D20" s="222" t="s">
        <v>273</v>
      </c>
      <c r="E20" s="98"/>
      <c r="F20" s="98"/>
      <c r="G20" s="98"/>
      <c r="H20" s="98"/>
      <c r="I20" s="99"/>
      <c r="J20" s="100">
        <f t="shared" ref="J20:O20" si="0">J18*J19</f>
        <v>0</v>
      </c>
      <c r="K20" s="100">
        <f t="shared" si="0"/>
        <v>0</v>
      </c>
      <c r="L20" s="100">
        <f t="shared" si="0"/>
        <v>0</v>
      </c>
      <c r="M20" s="100">
        <f t="shared" si="0"/>
        <v>0</v>
      </c>
      <c r="N20" s="100">
        <f t="shared" si="0"/>
        <v>0</v>
      </c>
      <c r="O20" s="100">
        <f t="shared" si="0"/>
        <v>0</v>
      </c>
      <c r="P20" s="13"/>
      <c r="Q20" s="13"/>
      <c r="R20" s="13"/>
      <c r="S20" s="13"/>
      <c r="T20" s="13"/>
      <c r="U20" s="13"/>
      <c r="V20" s="13"/>
      <c r="W20" s="13"/>
      <c r="X20" s="13"/>
      <c r="Y20" s="13"/>
      <c r="Z20" s="13"/>
    </row>
    <row r="21" spans="1:26" ht="14.25" customHeight="1" outlineLevel="1" x14ac:dyDescent="0.2">
      <c r="A21" s="13"/>
      <c r="B21" s="101" t="s">
        <v>272</v>
      </c>
      <c r="C21" s="224"/>
      <c r="D21" s="222" t="s">
        <v>275</v>
      </c>
      <c r="E21" s="98"/>
      <c r="F21" s="98"/>
      <c r="G21" s="98"/>
      <c r="H21" s="98"/>
      <c r="I21" s="99"/>
      <c r="J21" s="226"/>
      <c r="K21" s="226"/>
      <c r="L21" s="226"/>
      <c r="M21" s="226"/>
      <c r="N21" s="226"/>
      <c r="O21" s="226"/>
      <c r="P21" s="13"/>
      <c r="Q21" s="13"/>
      <c r="R21" s="13"/>
      <c r="S21" s="13"/>
      <c r="T21" s="13"/>
      <c r="U21" s="13"/>
      <c r="V21" s="13"/>
      <c r="W21" s="13"/>
      <c r="X21" s="13"/>
      <c r="Y21" s="13"/>
      <c r="Z21" s="13"/>
    </row>
    <row r="22" spans="1:26" ht="14.25" customHeight="1" outlineLevel="1" x14ac:dyDescent="0.2">
      <c r="A22" s="13"/>
      <c r="B22" s="101" t="s">
        <v>274</v>
      </c>
      <c r="C22" s="224"/>
      <c r="D22" s="222" t="s">
        <v>275</v>
      </c>
      <c r="E22" s="98"/>
      <c r="F22" s="98"/>
      <c r="G22" s="98"/>
      <c r="H22" s="98"/>
      <c r="I22" s="99"/>
      <c r="J22" s="226"/>
      <c r="K22" s="226"/>
      <c r="L22" s="226"/>
      <c r="M22" s="226"/>
      <c r="N22" s="226"/>
      <c r="O22" s="226"/>
      <c r="P22" s="13"/>
      <c r="Q22" s="13"/>
      <c r="R22" s="13"/>
      <c r="S22" s="13"/>
      <c r="T22" s="13"/>
      <c r="U22" s="13"/>
      <c r="V22" s="13"/>
      <c r="W22" s="13"/>
      <c r="X22" s="13"/>
      <c r="Y22" s="13"/>
      <c r="Z22" s="13"/>
    </row>
    <row r="23" spans="1:26" ht="14.25" customHeight="1" outlineLevel="1" x14ac:dyDescent="0.2">
      <c r="A23" s="13"/>
      <c r="B23" s="101" t="s">
        <v>275</v>
      </c>
      <c r="C23" s="225"/>
      <c r="D23" s="222" t="s">
        <v>275</v>
      </c>
      <c r="E23" s="98"/>
      <c r="F23" s="98"/>
      <c r="G23" s="98"/>
      <c r="H23" s="98"/>
      <c r="I23" s="99"/>
      <c r="J23" s="100">
        <f t="shared" ref="J23:O23" si="1">J21*J22</f>
        <v>0</v>
      </c>
      <c r="K23" s="100">
        <f t="shared" si="1"/>
        <v>0</v>
      </c>
      <c r="L23" s="100">
        <f t="shared" si="1"/>
        <v>0</v>
      </c>
      <c r="M23" s="100">
        <f t="shared" si="1"/>
        <v>0</v>
      </c>
      <c r="N23" s="100">
        <f t="shared" si="1"/>
        <v>0</v>
      </c>
      <c r="O23" s="100">
        <f t="shared" si="1"/>
        <v>0</v>
      </c>
      <c r="P23" s="13"/>
      <c r="Q23" s="13"/>
      <c r="R23" s="13"/>
      <c r="S23" s="13"/>
      <c r="T23" s="13"/>
      <c r="U23" s="13"/>
      <c r="V23" s="13"/>
      <c r="W23" s="13"/>
      <c r="X23" s="13"/>
      <c r="Y23" s="13"/>
      <c r="Z23" s="13"/>
    </row>
    <row r="24" spans="1:26" ht="14.25" customHeight="1" outlineLevel="1" x14ac:dyDescent="0.2">
      <c r="A24" s="13"/>
      <c r="B24" s="101" t="s">
        <v>272</v>
      </c>
      <c r="C24" s="224"/>
      <c r="D24" s="222" t="s">
        <v>276</v>
      </c>
      <c r="E24" s="98"/>
      <c r="F24" s="98"/>
      <c r="G24" s="98"/>
      <c r="H24" s="98"/>
      <c r="I24" s="99"/>
      <c r="J24" s="226"/>
      <c r="K24" s="226"/>
      <c r="L24" s="226"/>
      <c r="M24" s="226"/>
      <c r="N24" s="226"/>
      <c r="O24" s="226"/>
      <c r="P24" s="13"/>
      <c r="Q24" s="13"/>
      <c r="R24" s="13"/>
      <c r="S24" s="13"/>
      <c r="T24" s="13"/>
      <c r="U24" s="13"/>
      <c r="V24" s="13"/>
      <c r="W24" s="13"/>
      <c r="X24" s="13"/>
      <c r="Y24" s="13"/>
      <c r="Z24" s="13"/>
    </row>
    <row r="25" spans="1:26" ht="14.25" customHeight="1" outlineLevel="1" x14ac:dyDescent="0.2">
      <c r="A25" s="13"/>
      <c r="B25" s="101" t="s">
        <v>274</v>
      </c>
      <c r="C25" s="224"/>
      <c r="D25" s="222" t="s">
        <v>276</v>
      </c>
      <c r="E25" s="98"/>
      <c r="F25" s="98"/>
      <c r="G25" s="98"/>
      <c r="H25" s="98"/>
      <c r="I25" s="99"/>
      <c r="J25" s="226"/>
      <c r="K25" s="226"/>
      <c r="L25" s="226"/>
      <c r="M25" s="226"/>
      <c r="N25" s="226"/>
      <c r="O25" s="226"/>
      <c r="P25" s="13"/>
      <c r="Q25" s="13"/>
      <c r="R25" s="13"/>
      <c r="S25" s="13"/>
      <c r="T25" s="13"/>
      <c r="U25" s="13"/>
      <c r="V25" s="13"/>
      <c r="W25" s="13"/>
      <c r="X25" s="13"/>
      <c r="Y25" s="13"/>
      <c r="Z25" s="13"/>
    </row>
    <row r="26" spans="1:26" ht="14.25" customHeight="1" outlineLevel="1" x14ac:dyDescent="0.2">
      <c r="A26" s="13"/>
      <c r="B26" s="101" t="s">
        <v>276</v>
      </c>
      <c r="C26" s="225"/>
      <c r="D26" s="222" t="s">
        <v>276</v>
      </c>
      <c r="E26" s="98"/>
      <c r="F26" s="98"/>
      <c r="G26" s="98"/>
      <c r="H26" s="98"/>
      <c r="I26" s="99"/>
      <c r="J26" s="100">
        <f t="shared" ref="J26:O26" si="2">J24*J25</f>
        <v>0</v>
      </c>
      <c r="K26" s="100">
        <f t="shared" si="2"/>
        <v>0</v>
      </c>
      <c r="L26" s="100">
        <f t="shared" si="2"/>
        <v>0</v>
      </c>
      <c r="M26" s="100">
        <f t="shared" si="2"/>
        <v>0</v>
      </c>
      <c r="N26" s="100">
        <f t="shared" si="2"/>
        <v>0</v>
      </c>
      <c r="O26" s="100">
        <f t="shared" si="2"/>
        <v>0</v>
      </c>
      <c r="P26" s="13"/>
      <c r="Q26" s="13"/>
      <c r="R26" s="13"/>
      <c r="S26" s="13"/>
      <c r="T26" s="13"/>
      <c r="U26" s="13"/>
      <c r="V26" s="13"/>
      <c r="W26" s="13"/>
      <c r="X26" s="13"/>
      <c r="Y26" s="13"/>
      <c r="Z26" s="13"/>
    </row>
    <row r="27" spans="1:26" ht="14.25" customHeight="1" outlineLevel="1" x14ac:dyDescent="0.2">
      <c r="A27" s="13"/>
      <c r="B27" s="101" t="s">
        <v>272</v>
      </c>
      <c r="C27" s="224"/>
      <c r="D27" s="222" t="s">
        <v>277</v>
      </c>
      <c r="E27" s="98"/>
      <c r="F27" s="98"/>
      <c r="G27" s="98"/>
      <c r="H27" s="98"/>
      <c r="I27" s="99"/>
      <c r="J27" s="226"/>
      <c r="K27" s="226"/>
      <c r="L27" s="226"/>
      <c r="M27" s="226"/>
      <c r="N27" s="226"/>
      <c r="O27" s="226"/>
      <c r="P27" s="13"/>
      <c r="Q27" s="13"/>
      <c r="R27" s="13"/>
      <c r="S27" s="13"/>
      <c r="T27" s="13"/>
      <c r="U27" s="13"/>
      <c r="V27" s="13"/>
      <c r="W27" s="13"/>
      <c r="X27" s="13"/>
      <c r="Y27" s="13"/>
      <c r="Z27" s="13"/>
    </row>
    <row r="28" spans="1:26" ht="14.25" customHeight="1" outlineLevel="1" x14ac:dyDescent="0.2">
      <c r="A28" s="13"/>
      <c r="B28" s="101" t="s">
        <v>274</v>
      </c>
      <c r="C28" s="224"/>
      <c r="D28" s="222" t="s">
        <v>277</v>
      </c>
      <c r="E28" s="98"/>
      <c r="F28" s="98"/>
      <c r="G28" s="98"/>
      <c r="H28" s="98"/>
      <c r="I28" s="99"/>
      <c r="J28" s="226"/>
      <c r="K28" s="226"/>
      <c r="L28" s="226"/>
      <c r="M28" s="226"/>
      <c r="N28" s="226"/>
      <c r="O28" s="226"/>
      <c r="P28" s="13"/>
      <c r="Q28" s="13"/>
      <c r="R28" s="13"/>
      <c r="S28" s="13"/>
      <c r="T28" s="13"/>
      <c r="U28" s="13"/>
      <c r="V28" s="13"/>
      <c r="W28" s="13"/>
      <c r="X28" s="13"/>
      <c r="Y28" s="13"/>
      <c r="Z28" s="13"/>
    </row>
    <row r="29" spans="1:26" ht="14.25" customHeight="1" outlineLevel="1" x14ac:dyDescent="0.2">
      <c r="A29" s="13"/>
      <c r="B29" s="101" t="s">
        <v>277</v>
      </c>
      <c r="C29" s="225"/>
      <c r="D29" s="222" t="s">
        <v>277</v>
      </c>
      <c r="E29" s="98"/>
      <c r="F29" s="98"/>
      <c r="G29" s="98"/>
      <c r="H29" s="98"/>
      <c r="I29" s="99"/>
      <c r="J29" s="100">
        <f t="shared" ref="J29:O29" si="3">J27*J28</f>
        <v>0</v>
      </c>
      <c r="K29" s="100">
        <f t="shared" si="3"/>
        <v>0</v>
      </c>
      <c r="L29" s="100">
        <f t="shared" si="3"/>
        <v>0</v>
      </c>
      <c r="M29" s="100">
        <f t="shared" si="3"/>
        <v>0</v>
      </c>
      <c r="N29" s="100">
        <f t="shared" si="3"/>
        <v>0</v>
      </c>
      <c r="O29" s="100">
        <f t="shared" si="3"/>
        <v>0</v>
      </c>
      <c r="P29" s="13"/>
      <c r="Q29" s="13"/>
      <c r="R29" s="13"/>
      <c r="S29" s="13"/>
      <c r="T29" s="13"/>
      <c r="U29" s="13"/>
      <c r="V29" s="13"/>
      <c r="W29" s="13"/>
      <c r="X29" s="13"/>
      <c r="Y29" s="13"/>
      <c r="Z29" s="13"/>
    </row>
    <row r="30" spans="1:26" ht="14.25" customHeight="1" outlineLevel="1" x14ac:dyDescent="0.2">
      <c r="A30" s="13"/>
      <c r="B30" s="101" t="s">
        <v>272</v>
      </c>
      <c r="C30" s="224"/>
      <c r="D30" s="222" t="s">
        <v>278</v>
      </c>
      <c r="E30" s="98"/>
      <c r="F30" s="98"/>
      <c r="G30" s="98"/>
      <c r="H30" s="98"/>
      <c r="I30" s="99"/>
      <c r="J30" s="226"/>
      <c r="K30" s="226"/>
      <c r="L30" s="226"/>
      <c r="M30" s="226"/>
      <c r="N30" s="226"/>
      <c r="O30" s="226"/>
      <c r="P30" s="13"/>
      <c r="Q30" s="13"/>
      <c r="R30" s="13"/>
      <c r="S30" s="13"/>
      <c r="T30" s="13"/>
      <c r="U30" s="13"/>
      <c r="V30" s="13"/>
      <c r="W30" s="13"/>
      <c r="X30" s="13"/>
      <c r="Y30" s="13"/>
      <c r="Z30" s="13"/>
    </row>
    <row r="31" spans="1:26" ht="14.25" customHeight="1" outlineLevel="1" x14ac:dyDescent="0.2">
      <c r="A31" s="13"/>
      <c r="B31" s="101" t="s">
        <v>274</v>
      </c>
      <c r="C31" s="224"/>
      <c r="D31" s="222" t="s">
        <v>278</v>
      </c>
      <c r="E31" s="98"/>
      <c r="F31" s="98"/>
      <c r="G31" s="98"/>
      <c r="H31" s="98"/>
      <c r="I31" s="99"/>
      <c r="J31" s="226"/>
      <c r="K31" s="226"/>
      <c r="L31" s="226"/>
      <c r="M31" s="226"/>
      <c r="N31" s="226"/>
      <c r="O31" s="226"/>
      <c r="P31" s="13"/>
      <c r="Q31" s="13"/>
      <c r="R31" s="13"/>
      <c r="S31" s="13"/>
      <c r="T31" s="13"/>
      <c r="U31" s="13"/>
      <c r="V31" s="13"/>
      <c r="W31" s="13"/>
      <c r="X31" s="13"/>
      <c r="Y31" s="13"/>
      <c r="Z31" s="13"/>
    </row>
    <row r="32" spans="1:26" ht="14.25" customHeight="1" outlineLevel="1" x14ac:dyDescent="0.2">
      <c r="A32" s="13"/>
      <c r="B32" s="101" t="s">
        <v>278</v>
      </c>
      <c r="C32" s="225"/>
      <c r="D32" s="222" t="s">
        <v>278</v>
      </c>
      <c r="E32" s="98"/>
      <c r="F32" s="98"/>
      <c r="G32" s="98"/>
      <c r="H32" s="98"/>
      <c r="I32" s="99"/>
      <c r="J32" s="100">
        <f t="shared" ref="J32:O32" si="4">J30*J31</f>
        <v>0</v>
      </c>
      <c r="K32" s="100">
        <f t="shared" si="4"/>
        <v>0</v>
      </c>
      <c r="L32" s="100">
        <f t="shared" si="4"/>
        <v>0</v>
      </c>
      <c r="M32" s="100">
        <f t="shared" si="4"/>
        <v>0</v>
      </c>
      <c r="N32" s="100">
        <f t="shared" si="4"/>
        <v>0</v>
      </c>
      <c r="O32" s="100">
        <f t="shared" si="4"/>
        <v>0</v>
      </c>
      <c r="P32" s="13"/>
      <c r="Q32" s="13"/>
      <c r="R32" s="13"/>
      <c r="S32" s="13"/>
      <c r="T32" s="13"/>
      <c r="U32" s="13"/>
      <c r="V32" s="13"/>
      <c r="W32" s="13"/>
      <c r="X32" s="13"/>
      <c r="Y32" s="13"/>
      <c r="Z32" s="13"/>
    </row>
    <row r="33" spans="1:26" ht="14.25" customHeight="1" outlineLevel="1" x14ac:dyDescent="0.2">
      <c r="A33" s="13"/>
      <c r="B33" s="101" t="s">
        <v>272</v>
      </c>
      <c r="C33" s="224"/>
      <c r="D33" s="222" t="s">
        <v>279</v>
      </c>
      <c r="E33" s="98"/>
      <c r="F33" s="98"/>
      <c r="G33" s="98"/>
      <c r="H33" s="98"/>
      <c r="I33" s="99"/>
      <c r="J33" s="226"/>
      <c r="K33" s="226"/>
      <c r="L33" s="226"/>
      <c r="M33" s="226"/>
      <c r="N33" s="226"/>
      <c r="O33" s="226"/>
      <c r="P33" s="13"/>
      <c r="Q33" s="13"/>
      <c r="R33" s="13"/>
      <c r="S33" s="13"/>
      <c r="T33" s="13"/>
      <c r="U33" s="13"/>
      <c r="V33" s="13"/>
      <c r="W33" s="13"/>
      <c r="X33" s="13"/>
      <c r="Y33" s="13"/>
      <c r="Z33" s="13"/>
    </row>
    <row r="34" spans="1:26" ht="14.25" customHeight="1" outlineLevel="1" x14ac:dyDescent="0.2">
      <c r="A34" s="13"/>
      <c r="B34" s="101" t="s">
        <v>274</v>
      </c>
      <c r="C34" s="224"/>
      <c r="D34" s="222" t="s">
        <v>279</v>
      </c>
      <c r="E34" s="98"/>
      <c r="F34" s="98"/>
      <c r="G34" s="98"/>
      <c r="H34" s="98"/>
      <c r="I34" s="99"/>
      <c r="J34" s="226"/>
      <c r="K34" s="226"/>
      <c r="L34" s="226"/>
      <c r="M34" s="226"/>
      <c r="N34" s="226"/>
      <c r="O34" s="226"/>
      <c r="P34" s="13"/>
      <c r="Q34" s="13"/>
      <c r="R34" s="13"/>
      <c r="S34" s="13"/>
      <c r="T34" s="13"/>
      <c r="U34" s="13"/>
      <c r="V34" s="13"/>
      <c r="W34" s="13"/>
      <c r="X34" s="13"/>
      <c r="Y34" s="13"/>
      <c r="Z34" s="13"/>
    </row>
    <row r="35" spans="1:26" ht="14.25" customHeight="1" outlineLevel="1" x14ac:dyDescent="0.2">
      <c r="A35" s="13"/>
      <c r="B35" s="101" t="s">
        <v>279</v>
      </c>
      <c r="C35" s="225"/>
      <c r="D35" s="222" t="s">
        <v>279</v>
      </c>
      <c r="E35" s="98"/>
      <c r="F35" s="98"/>
      <c r="G35" s="98"/>
      <c r="H35" s="98"/>
      <c r="I35" s="99"/>
      <c r="J35" s="100">
        <f t="shared" ref="J35:O35" si="5">J33*J34</f>
        <v>0</v>
      </c>
      <c r="K35" s="100">
        <f t="shared" si="5"/>
        <v>0</v>
      </c>
      <c r="L35" s="100">
        <f t="shared" si="5"/>
        <v>0</v>
      </c>
      <c r="M35" s="100">
        <f t="shared" si="5"/>
        <v>0</v>
      </c>
      <c r="N35" s="100">
        <f t="shared" si="5"/>
        <v>0</v>
      </c>
      <c r="O35" s="100">
        <f t="shared" si="5"/>
        <v>0</v>
      </c>
      <c r="P35" s="13"/>
      <c r="Q35" s="13"/>
      <c r="R35" s="13"/>
      <c r="S35" s="13"/>
      <c r="T35" s="13"/>
      <c r="U35" s="13"/>
      <c r="V35" s="13"/>
      <c r="W35" s="13"/>
      <c r="X35" s="13"/>
      <c r="Y35" s="13"/>
      <c r="Z35" s="13"/>
    </row>
    <row r="36" spans="1:26" ht="14.25" customHeight="1" outlineLevel="1" x14ac:dyDescent="0.2">
      <c r="A36" s="13"/>
      <c r="B36" s="101" t="s">
        <v>272</v>
      </c>
      <c r="C36" s="224"/>
      <c r="D36" s="222" t="s">
        <v>280</v>
      </c>
      <c r="E36" s="98"/>
      <c r="F36" s="98"/>
      <c r="G36" s="98"/>
      <c r="H36" s="98"/>
      <c r="I36" s="99"/>
      <c r="J36" s="226"/>
      <c r="K36" s="226"/>
      <c r="L36" s="226"/>
      <c r="M36" s="226"/>
      <c r="N36" s="226"/>
      <c r="O36" s="226"/>
      <c r="P36" s="13"/>
      <c r="Q36" s="13"/>
      <c r="R36" s="13"/>
      <c r="S36" s="13"/>
      <c r="T36" s="13"/>
      <c r="U36" s="13"/>
      <c r="V36" s="13"/>
      <c r="W36" s="13"/>
      <c r="X36" s="13"/>
      <c r="Y36" s="13"/>
      <c r="Z36" s="13"/>
    </row>
    <row r="37" spans="1:26" ht="14.25" customHeight="1" outlineLevel="1" x14ac:dyDescent="0.2">
      <c r="A37" s="13"/>
      <c r="B37" s="101" t="s">
        <v>274</v>
      </c>
      <c r="C37" s="224"/>
      <c r="D37" s="222" t="s">
        <v>280</v>
      </c>
      <c r="E37" s="98"/>
      <c r="F37" s="98"/>
      <c r="G37" s="98"/>
      <c r="H37" s="98"/>
      <c r="I37" s="99"/>
      <c r="J37" s="226"/>
      <c r="K37" s="226"/>
      <c r="L37" s="226"/>
      <c r="M37" s="226"/>
      <c r="N37" s="226"/>
      <c r="O37" s="226"/>
      <c r="P37" s="13"/>
      <c r="Q37" s="13"/>
      <c r="R37" s="13"/>
      <c r="S37" s="13"/>
      <c r="T37" s="13"/>
      <c r="U37" s="13"/>
      <c r="V37" s="13"/>
      <c r="W37" s="13"/>
      <c r="X37" s="13"/>
      <c r="Y37" s="13"/>
      <c r="Z37" s="13"/>
    </row>
    <row r="38" spans="1:26" ht="14.25" customHeight="1" outlineLevel="1" x14ac:dyDescent="0.2">
      <c r="A38" s="13"/>
      <c r="B38" s="101" t="s">
        <v>280</v>
      </c>
      <c r="C38" s="225"/>
      <c r="D38" s="222" t="s">
        <v>280</v>
      </c>
      <c r="E38" s="98"/>
      <c r="F38" s="98"/>
      <c r="G38" s="98"/>
      <c r="H38" s="98"/>
      <c r="I38" s="99"/>
      <c r="J38" s="100">
        <f t="shared" ref="J38:O38" si="6">J36*J37</f>
        <v>0</v>
      </c>
      <c r="K38" s="100">
        <f t="shared" si="6"/>
        <v>0</v>
      </c>
      <c r="L38" s="100">
        <f t="shared" si="6"/>
        <v>0</v>
      </c>
      <c r="M38" s="100">
        <f t="shared" si="6"/>
        <v>0</v>
      </c>
      <c r="N38" s="100">
        <f t="shared" si="6"/>
        <v>0</v>
      </c>
      <c r="O38" s="100">
        <f t="shared" si="6"/>
        <v>0</v>
      </c>
      <c r="P38" s="13"/>
      <c r="Q38" s="13"/>
      <c r="R38" s="13"/>
      <c r="S38" s="13"/>
      <c r="T38" s="13"/>
      <c r="U38" s="13"/>
      <c r="V38" s="13"/>
      <c r="W38" s="13"/>
      <c r="X38" s="13"/>
      <c r="Y38" s="13"/>
      <c r="Z38" s="13"/>
    </row>
    <row r="39" spans="1:26" ht="14.25" customHeight="1" outlineLevel="1" x14ac:dyDescent="0.2">
      <c r="A39" s="13"/>
      <c r="B39" s="101" t="s">
        <v>272</v>
      </c>
      <c r="C39" s="224"/>
      <c r="D39" s="222" t="s">
        <v>281</v>
      </c>
      <c r="E39" s="98"/>
      <c r="F39" s="98"/>
      <c r="G39" s="98"/>
      <c r="H39" s="98"/>
      <c r="I39" s="99"/>
      <c r="J39" s="226"/>
      <c r="K39" s="226"/>
      <c r="L39" s="226"/>
      <c r="M39" s="226"/>
      <c r="N39" s="226"/>
      <c r="O39" s="226"/>
      <c r="P39" s="13"/>
      <c r="Q39" s="13"/>
      <c r="R39" s="13"/>
      <c r="S39" s="13"/>
      <c r="T39" s="13"/>
      <c r="U39" s="13"/>
      <c r="V39" s="13"/>
      <c r="W39" s="13"/>
      <c r="X39" s="13"/>
      <c r="Y39" s="13"/>
      <c r="Z39" s="13"/>
    </row>
    <row r="40" spans="1:26" ht="14.25" customHeight="1" outlineLevel="1" x14ac:dyDescent="0.2">
      <c r="A40" s="13"/>
      <c r="B40" s="101" t="s">
        <v>274</v>
      </c>
      <c r="C40" s="224"/>
      <c r="D40" s="222" t="s">
        <v>281</v>
      </c>
      <c r="E40" s="98"/>
      <c r="F40" s="98"/>
      <c r="G40" s="98"/>
      <c r="H40" s="98"/>
      <c r="I40" s="99"/>
      <c r="J40" s="226"/>
      <c r="K40" s="226"/>
      <c r="L40" s="226"/>
      <c r="M40" s="226"/>
      <c r="N40" s="226"/>
      <c r="O40" s="226"/>
      <c r="P40" s="13"/>
      <c r="Q40" s="13"/>
      <c r="R40" s="13"/>
      <c r="S40" s="13"/>
      <c r="T40" s="13"/>
      <c r="U40" s="13"/>
      <c r="V40" s="13"/>
      <c r="W40" s="13"/>
      <c r="X40" s="13"/>
      <c r="Y40" s="13"/>
      <c r="Z40" s="13"/>
    </row>
    <row r="41" spans="1:26" ht="14.25" customHeight="1" outlineLevel="1" x14ac:dyDescent="0.2">
      <c r="A41" s="13"/>
      <c r="B41" s="101" t="s">
        <v>281</v>
      </c>
      <c r="C41" s="225"/>
      <c r="D41" s="222" t="s">
        <v>281</v>
      </c>
      <c r="E41" s="98"/>
      <c r="F41" s="98"/>
      <c r="G41" s="98"/>
      <c r="H41" s="98"/>
      <c r="I41" s="99"/>
      <c r="J41" s="100">
        <f t="shared" ref="J41:O41" si="7">J39*J40</f>
        <v>0</v>
      </c>
      <c r="K41" s="100">
        <f t="shared" si="7"/>
        <v>0</v>
      </c>
      <c r="L41" s="100">
        <f t="shared" si="7"/>
        <v>0</v>
      </c>
      <c r="M41" s="100">
        <f t="shared" si="7"/>
        <v>0</v>
      </c>
      <c r="N41" s="100">
        <f t="shared" si="7"/>
        <v>0</v>
      </c>
      <c r="O41" s="100">
        <f t="shared" si="7"/>
        <v>0</v>
      </c>
      <c r="P41" s="13"/>
      <c r="Q41" s="13"/>
      <c r="R41" s="13"/>
      <c r="S41" s="13"/>
      <c r="T41" s="13"/>
      <c r="U41" s="13"/>
      <c r="V41" s="13"/>
      <c r="W41" s="13"/>
      <c r="X41" s="13"/>
      <c r="Y41" s="13"/>
      <c r="Z41" s="13"/>
    </row>
    <row r="42" spans="1:26" ht="14.25" customHeight="1" outlineLevel="1" x14ac:dyDescent="0.2">
      <c r="A42" s="13"/>
      <c r="B42" s="101" t="s">
        <v>272</v>
      </c>
      <c r="C42" s="224"/>
      <c r="D42" s="222" t="s">
        <v>282</v>
      </c>
      <c r="E42" s="98"/>
      <c r="F42" s="98"/>
      <c r="G42" s="98"/>
      <c r="H42" s="98"/>
      <c r="I42" s="99"/>
      <c r="J42" s="226"/>
      <c r="K42" s="226"/>
      <c r="L42" s="226"/>
      <c r="M42" s="226"/>
      <c r="N42" s="226"/>
      <c r="O42" s="226"/>
      <c r="P42" s="13"/>
      <c r="Q42" s="13"/>
      <c r="R42" s="13"/>
      <c r="S42" s="13"/>
      <c r="T42" s="13"/>
      <c r="U42" s="13"/>
      <c r="V42" s="13"/>
      <c r="W42" s="13"/>
      <c r="X42" s="13"/>
      <c r="Y42" s="13"/>
      <c r="Z42" s="13"/>
    </row>
    <row r="43" spans="1:26" ht="14.25" customHeight="1" outlineLevel="1" x14ac:dyDescent="0.2">
      <c r="A43" s="13"/>
      <c r="B43" s="101" t="s">
        <v>274</v>
      </c>
      <c r="C43" s="224"/>
      <c r="D43" s="222" t="s">
        <v>282</v>
      </c>
      <c r="E43" s="98"/>
      <c r="F43" s="98"/>
      <c r="G43" s="98"/>
      <c r="H43" s="98"/>
      <c r="I43" s="99"/>
      <c r="J43" s="226"/>
      <c r="K43" s="226"/>
      <c r="L43" s="226"/>
      <c r="M43" s="226"/>
      <c r="N43" s="226"/>
      <c r="O43" s="226"/>
      <c r="P43" s="13"/>
      <c r="Q43" s="13"/>
      <c r="R43" s="13"/>
      <c r="S43" s="13"/>
      <c r="T43" s="13"/>
      <c r="U43" s="13"/>
      <c r="V43" s="13"/>
      <c r="W43" s="13"/>
      <c r="X43" s="13"/>
      <c r="Y43" s="13"/>
      <c r="Z43" s="13"/>
    </row>
    <row r="44" spans="1:26" ht="14.25" customHeight="1" outlineLevel="1" x14ac:dyDescent="0.2">
      <c r="A44" s="13"/>
      <c r="B44" s="101" t="s">
        <v>282</v>
      </c>
      <c r="C44" s="225"/>
      <c r="D44" s="222" t="s">
        <v>282</v>
      </c>
      <c r="E44" s="98"/>
      <c r="F44" s="98"/>
      <c r="G44" s="98"/>
      <c r="H44" s="98"/>
      <c r="I44" s="99"/>
      <c r="J44" s="100">
        <f t="shared" ref="J44:O44" si="8">J42*J43</f>
        <v>0</v>
      </c>
      <c r="K44" s="100">
        <f t="shared" si="8"/>
        <v>0</v>
      </c>
      <c r="L44" s="100">
        <f t="shared" si="8"/>
        <v>0</v>
      </c>
      <c r="M44" s="100">
        <f t="shared" si="8"/>
        <v>0</v>
      </c>
      <c r="N44" s="100">
        <f t="shared" si="8"/>
        <v>0</v>
      </c>
      <c r="O44" s="100">
        <f t="shared" si="8"/>
        <v>0</v>
      </c>
      <c r="P44" s="13"/>
      <c r="Q44" s="13"/>
      <c r="R44" s="13"/>
      <c r="S44" s="13"/>
      <c r="T44" s="13"/>
      <c r="U44" s="13"/>
      <c r="V44" s="13"/>
      <c r="W44" s="13"/>
      <c r="X44" s="13"/>
      <c r="Y44" s="13"/>
      <c r="Z44" s="13"/>
    </row>
    <row r="45" spans="1:26" ht="14.25" customHeight="1" outlineLevel="1" x14ac:dyDescent="0.2">
      <c r="A45" s="13"/>
      <c r="B45" s="101" t="s">
        <v>272</v>
      </c>
      <c r="C45" s="224"/>
      <c r="D45" s="222" t="s">
        <v>283</v>
      </c>
      <c r="E45" s="98"/>
      <c r="F45" s="98"/>
      <c r="G45" s="98"/>
      <c r="H45" s="98"/>
      <c r="I45" s="99"/>
      <c r="J45" s="226"/>
      <c r="K45" s="226"/>
      <c r="L45" s="226"/>
      <c r="M45" s="226"/>
      <c r="N45" s="226"/>
      <c r="O45" s="226"/>
      <c r="P45" s="13"/>
      <c r="Q45" s="13"/>
      <c r="R45" s="13"/>
      <c r="S45" s="13"/>
      <c r="T45" s="13"/>
      <c r="U45" s="13"/>
      <c r="V45" s="13"/>
      <c r="W45" s="13"/>
      <c r="X45" s="13"/>
      <c r="Y45" s="13"/>
      <c r="Z45" s="13"/>
    </row>
    <row r="46" spans="1:26" ht="14.25" customHeight="1" outlineLevel="1" x14ac:dyDescent="0.2">
      <c r="A46" s="13"/>
      <c r="B46" s="101" t="s">
        <v>274</v>
      </c>
      <c r="C46" s="224"/>
      <c r="D46" s="222" t="s">
        <v>283</v>
      </c>
      <c r="E46" s="98"/>
      <c r="F46" s="98"/>
      <c r="G46" s="98"/>
      <c r="H46" s="98"/>
      <c r="I46" s="99"/>
      <c r="J46" s="226"/>
      <c r="K46" s="226"/>
      <c r="L46" s="226"/>
      <c r="M46" s="226"/>
      <c r="N46" s="226"/>
      <c r="O46" s="226"/>
      <c r="P46" s="13"/>
      <c r="Q46" s="13"/>
      <c r="R46" s="13"/>
      <c r="S46" s="13"/>
      <c r="T46" s="13"/>
      <c r="U46" s="13"/>
      <c r="V46" s="13"/>
      <c r="W46" s="13"/>
      <c r="X46" s="13"/>
      <c r="Y46" s="13"/>
      <c r="Z46" s="13"/>
    </row>
    <row r="47" spans="1:26" ht="14.25" customHeight="1" outlineLevel="1" x14ac:dyDescent="0.2">
      <c r="A47" s="13"/>
      <c r="B47" s="101" t="s">
        <v>283</v>
      </c>
      <c r="C47" s="225"/>
      <c r="D47" s="222" t="s">
        <v>283</v>
      </c>
      <c r="E47" s="98"/>
      <c r="F47" s="98"/>
      <c r="G47" s="98"/>
      <c r="H47" s="98"/>
      <c r="I47" s="99"/>
      <c r="J47" s="100">
        <f t="shared" ref="J47:O47" si="9">J45*J46</f>
        <v>0</v>
      </c>
      <c r="K47" s="100">
        <f t="shared" si="9"/>
        <v>0</v>
      </c>
      <c r="L47" s="100">
        <f t="shared" si="9"/>
        <v>0</v>
      </c>
      <c r="M47" s="100">
        <f t="shared" si="9"/>
        <v>0</v>
      </c>
      <c r="N47" s="100">
        <f t="shared" si="9"/>
        <v>0</v>
      </c>
      <c r="O47" s="100">
        <f t="shared" si="9"/>
        <v>0</v>
      </c>
      <c r="P47" s="13"/>
      <c r="Q47" s="13"/>
      <c r="R47" s="13"/>
      <c r="S47" s="13"/>
      <c r="T47" s="13"/>
      <c r="U47" s="13"/>
      <c r="V47" s="13"/>
      <c r="W47" s="13"/>
      <c r="X47" s="13"/>
      <c r="Y47" s="13"/>
      <c r="Z47" s="13"/>
    </row>
    <row r="48" spans="1:26" ht="14.25" customHeight="1" outlineLevel="1" x14ac:dyDescent="0.2">
      <c r="A48" s="13"/>
      <c r="B48" s="101" t="s">
        <v>272</v>
      </c>
      <c r="C48" s="224"/>
      <c r="D48" s="222" t="s">
        <v>284</v>
      </c>
      <c r="E48" s="98"/>
      <c r="F48" s="98"/>
      <c r="G48" s="98"/>
      <c r="H48" s="98"/>
      <c r="I48" s="99"/>
      <c r="J48" s="226"/>
      <c r="K48" s="226"/>
      <c r="L48" s="226"/>
      <c r="M48" s="226"/>
      <c r="N48" s="226"/>
      <c r="O48" s="226"/>
      <c r="P48" s="13"/>
      <c r="Q48" s="13"/>
      <c r="R48" s="13"/>
      <c r="S48" s="13"/>
      <c r="T48" s="13"/>
      <c r="U48" s="13"/>
      <c r="V48" s="13"/>
      <c r="W48" s="13"/>
      <c r="X48" s="13"/>
      <c r="Y48" s="13"/>
      <c r="Z48" s="13"/>
    </row>
    <row r="49" spans="1:26" ht="14.25" customHeight="1" outlineLevel="1" x14ac:dyDescent="0.2">
      <c r="A49" s="13"/>
      <c r="B49" s="101" t="s">
        <v>274</v>
      </c>
      <c r="C49" s="224"/>
      <c r="D49" s="222" t="s">
        <v>284</v>
      </c>
      <c r="E49" s="98"/>
      <c r="F49" s="98"/>
      <c r="G49" s="98"/>
      <c r="H49" s="98"/>
      <c r="I49" s="99"/>
      <c r="J49" s="226"/>
      <c r="K49" s="226"/>
      <c r="L49" s="226"/>
      <c r="M49" s="226"/>
      <c r="N49" s="226"/>
      <c r="O49" s="226"/>
      <c r="P49" s="13"/>
      <c r="Q49" s="13"/>
      <c r="R49" s="13"/>
      <c r="S49" s="13"/>
      <c r="T49" s="13"/>
      <c r="U49" s="13"/>
      <c r="V49" s="13"/>
      <c r="W49" s="13"/>
      <c r="X49" s="13"/>
      <c r="Y49" s="13"/>
      <c r="Z49" s="13"/>
    </row>
    <row r="50" spans="1:26" ht="14.25" customHeight="1" outlineLevel="1" x14ac:dyDescent="0.2">
      <c r="A50" s="13"/>
      <c r="B50" s="101" t="s">
        <v>284</v>
      </c>
      <c r="C50" s="225"/>
      <c r="D50" s="222" t="s">
        <v>284</v>
      </c>
      <c r="E50" s="98"/>
      <c r="F50" s="98"/>
      <c r="G50" s="98"/>
      <c r="H50" s="98"/>
      <c r="I50" s="99"/>
      <c r="J50" s="100">
        <f t="shared" ref="J50:O50" si="10">J48*J49</f>
        <v>0</v>
      </c>
      <c r="K50" s="100">
        <f t="shared" si="10"/>
        <v>0</v>
      </c>
      <c r="L50" s="100">
        <f t="shared" si="10"/>
        <v>0</v>
      </c>
      <c r="M50" s="100">
        <f t="shared" si="10"/>
        <v>0</v>
      </c>
      <c r="N50" s="100">
        <f t="shared" si="10"/>
        <v>0</v>
      </c>
      <c r="O50" s="100">
        <f t="shared" si="10"/>
        <v>0</v>
      </c>
      <c r="P50" s="13"/>
      <c r="Q50" s="13"/>
      <c r="R50" s="13"/>
      <c r="S50" s="13"/>
      <c r="T50" s="13"/>
      <c r="U50" s="13"/>
      <c r="V50" s="13"/>
      <c r="W50" s="13"/>
      <c r="X50" s="13"/>
      <c r="Y50" s="13"/>
      <c r="Z50" s="13"/>
    </row>
    <row r="51" spans="1:26" ht="14.25" customHeight="1" outlineLevel="1" x14ac:dyDescent="0.2">
      <c r="A51" s="13"/>
      <c r="B51" s="101" t="s">
        <v>272</v>
      </c>
      <c r="C51" s="224"/>
      <c r="D51" s="222" t="s">
        <v>285</v>
      </c>
      <c r="E51" s="98"/>
      <c r="F51" s="98"/>
      <c r="G51" s="98"/>
      <c r="H51" s="98"/>
      <c r="I51" s="99"/>
      <c r="J51" s="226"/>
      <c r="K51" s="226"/>
      <c r="L51" s="226"/>
      <c r="M51" s="226"/>
      <c r="N51" s="226"/>
      <c r="O51" s="226"/>
      <c r="P51" s="13"/>
      <c r="Q51" s="13"/>
      <c r="R51" s="13"/>
      <c r="S51" s="13"/>
      <c r="T51" s="13"/>
      <c r="U51" s="13"/>
      <c r="V51" s="13"/>
      <c r="W51" s="13"/>
      <c r="X51" s="13"/>
      <c r="Y51" s="13"/>
      <c r="Z51" s="13"/>
    </row>
    <row r="52" spans="1:26" ht="14.25" customHeight="1" outlineLevel="1" x14ac:dyDescent="0.2">
      <c r="A52" s="13"/>
      <c r="B52" s="101" t="s">
        <v>274</v>
      </c>
      <c r="C52" s="224"/>
      <c r="D52" s="222" t="s">
        <v>285</v>
      </c>
      <c r="E52" s="98"/>
      <c r="F52" s="98"/>
      <c r="G52" s="98"/>
      <c r="H52" s="98"/>
      <c r="I52" s="99"/>
      <c r="J52" s="226"/>
      <c r="K52" s="226"/>
      <c r="L52" s="226"/>
      <c r="M52" s="226"/>
      <c r="N52" s="226"/>
      <c r="O52" s="226"/>
      <c r="P52" s="13"/>
      <c r="Q52" s="13"/>
      <c r="R52" s="13"/>
      <c r="S52" s="13"/>
      <c r="T52" s="13"/>
      <c r="U52" s="13"/>
      <c r="V52" s="13"/>
      <c r="W52" s="13"/>
      <c r="X52" s="13"/>
      <c r="Y52" s="13"/>
      <c r="Z52" s="13"/>
    </row>
    <row r="53" spans="1:26" ht="14.25" customHeight="1" outlineLevel="1" x14ac:dyDescent="0.2">
      <c r="A53" s="13"/>
      <c r="B53" s="101" t="s">
        <v>285</v>
      </c>
      <c r="C53" s="225"/>
      <c r="D53" s="222" t="s">
        <v>285</v>
      </c>
      <c r="E53" s="98"/>
      <c r="F53" s="98"/>
      <c r="G53" s="98"/>
      <c r="H53" s="98"/>
      <c r="I53" s="99"/>
      <c r="J53" s="100">
        <f t="shared" ref="J53:O53" si="11">J51*J52</f>
        <v>0</v>
      </c>
      <c r="K53" s="100">
        <f t="shared" si="11"/>
        <v>0</v>
      </c>
      <c r="L53" s="100">
        <f t="shared" si="11"/>
        <v>0</v>
      </c>
      <c r="M53" s="100">
        <f t="shared" si="11"/>
        <v>0</v>
      </c>
      <c r="N53" s="100">
        <f t="shared" si="11"/>
        <v>0</v>
      </c>
      <c r="O53" s="100">
        <f t="shared" si="11"/>
        <v>0</v>
      </c>
      <c r="P53" s="13"/>
      <c r="Q53" s="13"/>
      <c r="R53" s="13"/>
      <c r="S53" s="13"/>
      <c r="T53" s="13"/>
      <c r="U53" s="13"/>
      <c r="V53" s="13"/>
      <c r="W53" s="13"/>
      <c r="X53" s="13"/>
      <c r="Y53" s="13"/>
      <c r="Z53" s="13"/>
    </row>
    <row r="54" spans="1:26" ht="14.25" customHeight="1" outlineLevel="1" x14ac:dyDescent="0.2">
      <c r="A54" s="13"/>
      <c r="B54" s="101" t="s">
        <v>272</v>
      </c>
      <c r="C54" s="224"/>
      <c r="D54" s="222" t="s">
        <v>286</v>
      </c>
      <c r="E54" s="98"/>
      <c r="F54" s="98"/>
      <c r="G54" s="98"/>
      <c r="H54" s="98"/>
      <c r="I54" s="99"/>
      <c r="J54" s="226"/>
      <c r="K54" s="226"/>
      <c r="L54" s="226"/>
      <c r="M54" s="226"/>
      <c r="N54" s="226"/>
      <c r="O54" s="226"/>
      <c r="P54" s="13"/>
      <c r="Q54" s="13"/>
      <c r="R54" s="13"/>
      <c r="S54" s="13"/>
      <c r="T54" s="13"/>
      <c r="U54" s="13"/>
      <c r="V54" s="13"/>
      <c r="W54" s="13"/>
      <c r="X54" s="13"/>
      <c r="Y54" s="13"/>
      <c r="Z54" s="13"/>
    </row>
    <row r="55" spans="1:26" ht="14.25" customHeight="1" outlineLevel="1" x14ac:dyDescent="0.2">
      <c r="A55" s="13"/>
      <c r="B55" s="101" t="s">
        <v>274</v>
      </c>
      <c r="C55" s="224"/>
      <c r="D55" s="222" t="s">
        <v>286</v>
      </c>
      <c r="E55" s="98"/>
      <c r="F55" s="98"/>
      <c r="G55" s="98"/>
      <c r="H55" s="98"/>
      <c r="I55" s="99"/>
      <c r="J55" s="226"/>
      <c r="K55" s="226"/>
      <c r="L55" s="226"/>
      <c r="M55" s="226"/>
      <c r="N55" s="226"/>
      <c r="O55" s="226"/>
      <c r="P55" s="13"/>
      <c r="Q55" s="13"/>
      <c r="R55" s="13"/>
      <c r="S55" s="13"/>
      <c r="T55" s="13"/>
      <c r="U55" s="13"/>
      <c r="V55" s="13"/>
      <c r="W55" s="13"/>
      <c r="X55" s="13"/>
      <c r="Y55" s="13"/>
      <c r="Z55" s="13"/>
    </row>
    <row r="56" spans="1:26" ht="14.25" customHeight="1" outlineLevel="1" x14ac:dyDescent="0.2">
      <c r="A56" s="13"/>
      <c r="B56" s="101" t="s">
        <v>286</v>
      </c>
      <c r="C56" s="225"/>
      <c r="D56" s="222" t="s">
        <v>286</v>
      </c>
      <c r="E56" s="98"/>
      <c r="F56" s="98"/>
      <c r="G56" s="98"/>
      <c r="H56" s="98"/>
      <c r="I56" s="99"/>
      <c r="J56" s="100">
        <f t="shared" ref="J56:O56" si="12">J54*J55</f>
        <v>0</v>
      </c>
      <c r="K56" s="100">
        <f t="shared" si="12"/>
        <v>0</v>
      </c>
      <c r="L56" s="100">
        <f t="shared" si="12"/>
        <v>0</v>
      </c>
      <c r="M56" s="100">
        <f t="shared" si="12"/>
        <v>0</v>
      </c>
      <c r="N56" s="100">
        <f t="shared" si="12"/>
        <v>0</v>
      </c>
      <c r="O56" s="100">
        <f t="shared" si="12"/>
        <v>0</v>
      </c>
      <c r="P56" s="13"/>
      <c r="Q56" s="13"/>
      <c r="R56" s="13"/>
      <c r="S56" s="13"/>
      <c r="T56" s="13"/>
      <c r="U56" s="13"/>
      <c r="V56" s="13"/>
      <c r="W56" s="13"/>
      <c r="X56" s="13"/>
      <c r="Y56" s="13"/>
      <c r="Z56" s="13"/>
    </row>
    <row r="57" spans="1:26" ht="14.25" customHeight="1" outlineLevel="1" x14ac:dyDescent="0.2">
      <c r="A57" s="13"/>
      <c r="B57" s="101" t="s">
        <v>272</v>
      </c>
      <c r="C57" s="224"/>
      <c r="D57" s="222" t="s">
        <v>287</v>
      </c>
      <c r="E57" s="98"/>
      <c r="F57" s="98"/>
      <c r="G57" s="98"/>
      <c r="H57" s="98"/>
      <c r="I57" s="99"/>
      <c r="J57" s="226"/>
      <c r="K57" s="226"/>
      <c r="L57" s="226"/>
      <c r="M57" s="226"/>
      <c r="N57" s="226"/>
      <c r="O57" s="226"/>
      <c r="P57" s="13"/>
      <c r="Q57" s="13"/>
      <c r="R57" s="13"/>
      <c r="S57" s="13"/>
      <c r="T57" s="13"/>
      <c r="U57" s="13"/>
      <c r="V57" s="13"/>
      <c r="W57" s="13"/>
      <c r="X57" s="13"/>
      <c r="Y57" s="13"/>
      <c r="Z57" s="13"/>
    </row>
    <row r="58" spans="1:26" ht="14.25" customHeight="1" outlineLevel="1" x14ac:dyDescent="0.2">
      <c r="A58" s="13"/>
      <c r="B58" s="101" t="s">
        <v>274</v>
      </c>
      <c r="C58" s="224"/>
      <c r="D58" s="222" t="s">
        <v>287</v>
      </c>
      <c r="E58" s="98"/>
      <c r="F58" s="98"/>
      <c r="G58" s="98"/>
      <c r="H58" s="98"/>
      <c r="I58" s="99"/>
      <c r="J58" s="226"/>
      <c r="K58" s="226"/>
      <c r="L58" s="226"/>
      <c r="M58" s="226"/>
      <c r="N58" s="226"/>
      <c r="O58" s="226"/>
      <c r="P58" s="13"/>
      <c r="Q58" s="13"/>
      <c r="R58" s="13"/>
      <c r="S58" s="13"/>
      <c r="T58" s="13"/>
      <c r="U58" s="13"/>
      <c r="V58" s="13"/>
      <c r="W58" s="13"/>
      <c r="X58" s="13"/>
      <c r="Y58" s="13"/>
      <c r="Z58" s="13"/>
    </row>
    <row r="59" spans="1:26" ht="14.25" customHeight="1" outlineLevel="1" x14ac:dyDescent="0.2">
      <c r="A59" s="13"/>
      <c r="B59" s="101" t="s">
        <v>287</v>
      </c>
      <c r="C59" s="225"/>
      <c r="D59" s="222" t="s">
        <v>287</v>
      </c>
      <c r="E59" s="98"/>
      <c r="F59" s="98"/>
      <c r="G59" s="98"/>
      <c r="H59" s="98"/>
      <c r="I59" s="99"/>
      <c r="J59" s="100">
        <f t="shared" ref="J59:O59" si="13">J57*J58</f>
        <v>0</v>
      </c>
      <c r="K59" s="100">
        <f t="shared" si="13"/>
        <v>0</v>
      </c>
      <c r="L59" s="100">
        <f t="shared" si="13"/>
        <v>0</v>
      </c>
      <c r="M59" s="100">
        <f t="shared" si="13"/>
        <v>0</v>
      </c>
      <c r="N59" s="100">
        <f t="shared" si="13"/>
        <v>0</v>
      </c>
      <c r="O59" s="100">
        <f t="shared" si="13"/>
        <v>0</v>
      </c>
      <c r="P59" s="13"/>
      <c r="Q59" s="13"/>
      <c r="R59" s="13"/>
      <c r="S59" s="13"/>
      <c r="T59" s="13"/>
      <c r="U59" s="13"/>
      <c r="V59" s="13"/>
      <c r="W59" s="13"/>
      <c r="X59" s="13"/>
      <c r="Y59" s="13"/>
      <c r="Z59" s="13"/>
    </row>
    <row r="60" spans="1:26" ht="14.25" customHeight="1" outlineLevel="1" x14ac:dyDescent="0.2">
      <c r="A60" s="13"/>
      <c r="B60" s="101" t="s">
        <v>272</v>
      </c>
      <c r="C60" s="224"/>
      <c r="D60" s="222" t="s">
        <v>288</v>
      </c>
      <c r="E60" s="98"/>
      <c r="F60" s="98"/>
      <c r="G60" s="98"/>
      <c r="H60" s="98"/>
      <c r="I60" s="99"/>
      <c r="J60" s="226"/>
      <c r="K60" s="226"/>
      <c r="L60" s="226"/>
      <c r="M60" s="226"/>
      <c r="N60" s="226"/>
      <c r="O60" s="226"/>
      <c r="P60" s="13"/>
      <c r="Q60" s="13"/>
      <c r="R60" s="13"/>
      <c r="S60" s="13"/>
      <c r="T60" s="13"/>
      <c r="U60" s="13"/>
      <c r="V60" s="13"/>
      <c r="W60" s="13"/>
      <c r="X60" s="13"/>
      <c r="Y60" s="13"/>
      <c r="Z60" s="13"/>
    </row>
    <row r="61" spans="1:26" ht="14.25" customHeight="1" outlineLevel="1" x14ac:dyDescent="0.2">
      <c r="A61" s="13"/>
      <c r="B61" s="101" t="s">
        <v>274</v>
      </c>
      <c r="C61" s="224"/>
      <c r="D61" s="222" t="s">
        <v>288</v>
      </c>
      <c r="E61" s="98"/>
      <c r="F61" s="98"/>
      <c r="G61" s="98"/>
      <c r="H61" s="98"/>
      <c r="I61" s="99"/>
      <c r="J61" s="226"/>
      <c r="K61" s="226"/>
      <c r="L61" s="226"/>
      <c r="M61" s="226"/>
      <c r="N61" s="226"/>
      <c r="O61" s="226"/>
      <c r="P61" s="13"/>
      <c r="Q61" s="13"/>
      <c r="R61" s="13"/>
      <c r="S61" s="13"/>
      <c r="T61" s="13"/>
      <c r="U61" s="13"/>
      <c r="V61" s="13"/>
      <c r="W61" s="13"/>
      <c r="X61" s="13"/>
      <c r="Y61" s="13"/>
      <c r="Z61" s="13"/>
    </row>
    <row r="62" spans="1:26" ht="14.25" customHeight="1" outlineLevel="1" x14ac:dyDescent="0.2">
      <c r="A62" s="13"/>
      <c r="B62" s="101" t="s">
        <v>288</v>
      </c>
      <c r="C62" s="225"/>
      <c r="D62" s="222" t="s">
        <v>288</v>
      </c>
      <c r="E62" s="98"/>
      <c r="F62" s="98"/>
      <c r="G62" s="98"/>
      <c r="H62" s="98"/>
      <c r="I62" s="99"/>
      <c r="J62" s="100">
        <f t="shared" ref="J62:O62" si="14">J60*J61</f>
        <v>0</v>
      </c>
      <c r="K62" s="100">
        <f t="shared" si="14"/>
        <v>0</v>
      </c>
      <c r="L62" s="100">
        <f t="shared" si="14"/>
        <v>0</v>
      </c>
      <c r="M62" s="100">
        <f t="shared" si="14"/>
        <v>0</v>
      </c>
      <c r="N62" s="100">
        <f t="shared" si="14"/>
        <v>0</v>
      </c>
      <c r="O62" s="100">
        <f t="shared" si="14"/>
        <v>0</v>
      </c>
      <c r="P62" s="13"/>
      <c r="Q62" s="13"/>
      <c r="R62" s="13"/>
      <c r="S62" s="13"/>
      <c r="T62" s="13"/>
      <c r="U62" s="13"/>
      <c r="V62" s="13"/>
      <c r="W62" s="13"/>
      <c r="X62" s="13"/>
      <c r="Y62" s="13"/>
      <c r="Z62" s="13"/>
    </row>
    <row r="63" spans="1:26" ht="14.25" customHeight="1" outlineLevel="1" x14ac:dyDescent="0.2">
      <c r="A63" s="13"/>
      <c r="B63" s="101" t="s">
        <v>272</v>
      </c>
      <c r="C63" s="224"/>
      <c r="D63" s="222" t="s">
        <v>289</v>
      </c>
      <c r="E63" s="98"/>
      <c r="F63" s="98"/>
      <c r="G63" s="98"/>
      <c r="H63" s="98"/>
      <c r="I63" s="99"/>
      <c r="J63" s="226"/>
      <c r="K63" s="226"/>
      <c r="L63" s="226"/>
      <c r="M63" s="226"/>
      <c r="N63" s="226"/>
      <c r="O63" s="226"/>
      <c r="P63" s="13"/>
      <c r="Q63" s="13"/>
      <c r="R63" s="13"/>
      <c r="S63" s="13"/>
      <c r="T63" s="13"/>
      <c r="U63" s="13"/>
      <c r="V63" s="13"/>
      <c r="W63" s="13"/>
      <c r="X63" s="13"/>
      <c r="Y63" s="13"/>
      <c r="Z63" s="13"/>
    </row>
    <row r="64" spans="1:26" ht="14.25" customHeight="1" outlineLevel="1" x14ac:dyDescent="0.2">
      <c r="A64" s="13"/>
      <c r="B64" s="101" t="s">
        <v>274</v>
      </c>
      <c r="C64" s="224"/>
      <c r="D64" s="222" t="s">
        <v>289</v>
      </c>
      <c r="E64" s="98"/>
      <c r="F64" s="98"/>
      <c r="G64" s="98"/>
      <c r="H64" s="98"/>
      <c r="I64" s="99"/>
      <c r="J64" s="226"/>
      <c r="K64" s="226"/>
      <c r="L64" s="226"/>
      <c r="M64" s="226"/>
      <c r="N64" s="226"/>
      <c r="O64" s="226"/>
      <c r="P64" s="13"/>
      <c r="Q64" s="13"/>
      <c r="R64" s="13"/>
      <c r="S64" s="13"/>
      <c r="T64" s="13"/>
      <c r="U64" s="13"/>
      <c r="V64" s="13"/>
      <c r="W64" s="13"/>
      <c r="X64" s="13"/>
      <c r="Y64" s="13"/>
      <c r="Z64" s="13"/>
    </row>
    <row r="65" spans="1:26" ht="14.25" customHeight="1" outlineLevel="1" x14ac:dyDescent="0.2">
      <c r="A65" s="13"/>
      <c r="B65" s="101" t="s">
        <v>289</v>
      </c>
      <c r="C65" s="225"/>
      <c r="D65" s="222" t="s">
        <v>289</v>
      </c>
      <c r="E65" s="98"/>
      <c r="F65" s="98"/>
      <c r="G65" s="98"/>
      <c r="H65" s="98"/>
      <c r="I65" s="99"/>
      <c r="J65" s="100">
        <f t="shared" ref="J65:O65" si="15">J63*J64</f>
        <v>0</v>
      </c>
      <c r="K65" s="100">
        <f t="shared" si="15"/>
        <v>0</v>
      </c>
      <c r="L65" s="100">
        <f t="shared" si="15"/>
        <v>0</v>
      </c>
      <c r="M65" s="100">
        <f t="shared" si="15"/>
        <v>0</v>
      </c>
      <c r="N65" s="100">
        <f t="shared" si="15"/>
        <v>0</v>
      </c>
      <c r="O65" s="100">
        <f t="shared" si="15"/>
        <v>0</v>
      </c>
      <c r="P65" s="13"/>
      <c r="Q65" s="13"/>
      <c r="R65" s="13"/>
      <c r="S65" s="13"/>
      <c r="T65" s="13"/>
      <c r="U65" s="13"/>
      <c r="V65" s="13"/>
      <c r="W65" s="13"/>
      <c r="X65" s="13"/>
      <c r="Y65" s="13"/>
      <c r="Z65" s="13"/>
    </row>
    <row r="66" spans="1:26" ht="14.25" customHeight="1" outlineLevel="1" x14ac:dyDescent="0.2">
      <c r="A66" s="13"/>
      <c r="B66" s="101" t="s">
        <v>272</v>
      </c>
      <c r="C66" s="224"/>
      <c r="D66" s="222" t="s">
        <v>290</v>
      </c>
      <c r="E66" s="98"/>
      <c r="F66" s="98"/>
      <c r="G66" s="98"/>
      <c r="H66" s="98"/>
      <c r="I66" s="99"/>
      <c r="J66" s="226"/>
      <c r="K66" s="226"/>
      <c r="L66" s="226"/>
      <c r="M66" s="226"/>
      <c r="N66" s="226"/>
      <c r="O66" s="226"/>
      <c r="P66" s="13"/>
      <c r="Q66" s="13"/>
      <c r="R66" s="13"/>
      <c r="S66" s="13"/>
      <c r="T66" s="13"/>
      <c r="U66" s="13"/>
      <c r="V66" s="13"/>
      <c r="W66" s="13"/>
      <c r="X66" s="13"/>
      <c r="Y66" s="13"/>
      <c r="Z66" s="13"/>
    </row>
    <row r="67" spans="1:26" ht="14.25" customHeight="1" outlineLevel="1" x14ac:dyDescent="0.2">
      <c r="A67" s="13"/>
      <c r="B67" s="101" t="s">
        <v>274</v>
      </c>
      <c r="C67" s="224"/>
      <c r="D67" s="222" t="s">
        <v>290</v>
      </c>
      <c r="E67" s="98"/>
      <c r="F67" s="98"/>
      <c r="G67" s="98"/>
      <c r="H67" s="98"/>
      <c r="I67" s="99"/>
      <c r="J67" s="226"/>
      <c r="K67" s="226"/>
      <c r="L67" s="226"/>
      <c r="M67" s="226"/>
      <c r="N67" s="226"/>
      <c r="O67" s="226"/>
      <c r="P67" s="13"/>
      <c r="Q67" s="13"/>
      <c r="R67" s="13"/>
      <c r="S67" s="13"/>
      <c r="T67" s="13"/>
      <c r="U67" s="13"/>
      <c r="V67" s="13"/>
      <c r="W67" s="13"/>
      <c r="X67" s="13"/>
      <c r="Y67" s="13"/>
      <c r="Z67" s="13"/>
    </row>
    <row r="68" spans="1:26" ht="14.25" customHeight="1" outlineLevel="1" x14ac:dyDescent="0.2">
      <c r="A68" s="13"/>
      <c r="B68" s="101" t="s">
        <v>290</v>
      </c>
      <c r="C68" s="225"/>
      <c r="D68" s="222" t="s">
        <v>290</v>
      </c>
      <c r="E68" s="98"/>
      <c r="F68" s="98"/>
      <c r="G68" s="98"/>
      <c r="H68" s="98"/>
      <c r="I68" s="99"/>
      <c r="J68" s="100">
        <f t="shared" ref="J68:O68" si="16">J66*J67</f>
        <v>0</v>
      </c>
      <c r="K68" s="100">
        <f t="shared" si="16"/>
        <v>0</v>
      </c>
      <c r="L68" s="100">
        <f t="shared" si="16"/>
        <v>0</v>
      </c>
      <c r="M68" s="100">
        <f t="shared" si="16"/>
        <v>0</v>
      </c>
      <c r="N68" s="100">
        <f t="shared" si="16"/>
        <v>0</v>
      </c>
      <c r="O68" s="100">
        <f t="shared" si="16"/>
        <v>0</v>
      </c>
      <c r="P68" s="13"/>
      <c r="Q68" s="13"/>
      <c r="R68" s="13"/>
      <c r="S68" s="13"/>
      <c r="T68" s="13"/>
      <c r="U68" s="13"/>
      <c r="V68" s="13"/>
      <c r="W68" s="13"/>
      <c r="X68" s="13"/>
      <c r="Y68" s="13"/>
      <c r="Z68" s="13"/>
    </row>
    <row r="69" spans="1:26" ht="14.25" customHeight="1" outlineLevel="1" x14ac:dyDescent="0.2">
      <c r="A69" s="13"/>
      <c r="B69" s="101" t="s">
        <v>272</v>
      </c>
      <c r="C69" s="224"/>
      <c r="D69" s="222" t="s">
        <v>291</v>
      </c>
      <c r="E69" s="98"/>
      <c r="F69" s="98"/>
      <c r="G69" s="98"/>
      <c r="H69" s="98"/>
      <c r="I69" s="99"/>
      <c r="J69" s="226"/>
      <c r="K69" s="226"/>
      <c r="L69" s="226"/>
      <c r="M69" s="226"/>
      <c r="N69" s="226"/>
      <c r="O69" s="226"/>
      <c r="P69" s="13"/>
      <c r="Q69" s="13"/>
      <c r="R69" s="13"/>
      <c r="S69" s="13"/>
      <c r="T69" s="13"/>
      <c r="U69" s="13"/>
      <c r="V69" s="13"/>
      <c r="W69" s="13"/>
      <c r="X69" s="13"/>
      <c r="Y69" s="13"/>
      <c r="Z69" s="13"/>
    </row>
    <row r="70" spans="1:26" ht="14.25" customHeight="1" outlineLevel="1" x14ac:dyDescent="0.2">
      <c r="A70" s="13"/>
      <c r="B70" s="101" t="s">
        <v>274</v>
      </c>
      <c r="C70" s="224"/>
      <c r="D70" s="222" t="s">
        <v>291</v>
      </c>
      <c r="E70" s="98"/>
      <c r="F70" s="98"/>
      <c r="G70" s="98"/>
      <c r="H70" s="98"/>
      <c r="I70" s="99"/>
      <c r="J70" s="226"/>
      <c r="K70" s="226"/>
      <c r="L70" s="226"/>
      <c r="M70" s="226"/>
      <c r="N70" s="226"/>
      <c r="O70" s="226"/>
      <c r="P70" s="13"/>
      <c r="Q70" s="13"/>
      <c r="R70" s="13"/>
      <c r="S70" s="13"/>
      <c r="T70" s="13"/>
      <c r="U70" s="13"/>
      <c r="V70" s="13"/>
      <c r="W70" s="13"/>
      <c r="X70" s="13"/>
      <c r="Y70" s="13"/>
      <c r="Z70" s="13"/>
    </row>
    <row r="71" spans="1:26" ht="14.25" customHeight="1" outlineLevel="1" x14ac:dyDescent="0.2">
      <c r="A71" s="13"/>
      <c r="B71" s="101" t="s">
        <v>291</v>
      </c>
      <c r="C71" s="225"/>
      <c r="D71" s="222" t="s">
        <v>291</v>
      </c>
      <c r="E71" s="98"/>
      <c r="F71" s="98"/>
      <c r="G71" s="98"/>
      <c r="H71" s="98"/>
      <c r="I71" s="99"/>
      <c r="J71" s="100">
        <f t="shared" ref="J71:O71" si="17">J69*J70</f>
        <v>0</v>
      </c>
      <c r="K71" s="100">
        <f t="shared" si="17"/>
        <v>0</v>
      </c>
      <c r="L71" s="100">
        <f t="shared" si="17"/>
        <v>0</v>
      </c>
      <c r="M71" s="100">
        <f t="shared" si="17"/>
        <v>0</v>
      </c>
      <c r="N71" s="100">
        <f t="shared" si="17"/>
        <v>0</v>
      </c>
      <c r="O71" s="100">
        <f t="shared" si="17"/>
        <v>0</v>
      </c>
      <c r="P71" s="13"/>
      <c r="Q71" s="13"/>
      <c r="R71" s="13"/>
      <c r="S71" s="13"/>
      <c r="T71" s="13"/>
      <c r="U71" s="13"/>
      <c r="V71" s="13"/>
      <c r="W71" s="13"/>
      <c r="X71" s="13"/>
      <c r="Y71" s="13"/>
      <c r="Z71" s="13"/>
    </row>
    <row r="72" spans="1:26" ht="14.25" customHeight="1" outlineLevel="1" x14ac:dyDescent="0.2">
      <c r="A72" s="13"/>
      <c r="B72" s="101" t="s">
        <v>272</v>
      </c>
      <c r="C72" s="224"/>
      <c r="D72" s="222" t="s">
        <v>292</v>
      </c>
      <c r="E72" s="98"/>
      <c r="F72" s="98"/>
      <c r="G72" s="98"/>
      <c r="H72" s="98"/>
      <c r="I72" s="99"/>
      <c r="J72" s="226"/>
      <c r="K72" s="226"/>
      <c r="L72" s="226"/>
      <c r="M72" s="226"/>
      <c r="N72" s="226"/>
      <c r="O72" s="226"/>
      <c r="P72" s="13"/>
      <c r="Q72" s="13"/>
      <c r="R72" s="13"/>
      <c r="S72" s="13"/>
      <c r="T72" s="13"/>
      <c r="U72" s="13"/>
      <c r="V72" s="13"/>
      <c r="W72" s="13"/>
      <c r="X72" s="13"/>
      <c r="Y72" s="13"/>
      <c r="Z72" s="13"/>
    </row>
    <row r="73" spans="1:26" ht="14.25" customHeight="1" outlineLevel="1" x14ac:dyDescent="0.2">
      <c r="A73" s="13"/>
      <c r="B73" s="101" t="s">
        <v>274</v>
      </c>
      <c r="C73" s="224"/>
      <c r="D73" s="222" t="s">
        <v>292</v>
      </c>
      <c r="E73" s="98"/>
      <c r="F73" s="98"/>
      <c r="G73" s="98"/>
      <c r="H73" s="98"/>
      <c r="I73" s="99"/>
      <c r="J73" s="226"/>
      <c r="K73" s="226"/>
      <c r="L73" s="226"/>
      <c r="M73" s="226"/>
      <c r="N73" s="226"/>
      <c r="O73" s="226"/>
      <c r="P73" s="13"/>
      <c r="Q73" s="13"/>
      <c r="R73" s="13"/>
      <c r="S73" s="13"/>
      <c r="T73" s="13"/>
      <c r="U73" s="13"/>
      <c r="V73" s="13"/>
      <c r="W73" s="13"/>
      <c r="X73" s="13"/>
      <c r="Y73" s="13"/>
      <c r="Z73" s="13"/>
    </row>
    <row r="74" spans="1:26" ht="14.25" customHeight="1" outlineLevel="1" x14ac:dyDescent="0.2">
      <c r="A74" s="13"/>
      <c r="B74" s="101" t="s">
        <v>292</v>
      </c>
      <c r="C74" s="225"/>
      <c r="D74" s="222" t="s">
        <v>292</v>
      </c>
      <c r="E74" s="98"/>
      <c r="F74" s="98"/>
      <c r="G74" s="98"/>
      <c r="H74" s="98"/>
      <c r="I74" s="99"/>
      <c r="J74" s="100">
        <f t="shared" ref="J74:O74" si="18">J72*J73</f>
        <v>0</v>
      </c>
      <c r="K74" s="100">
        <f t="shared" si="18"/>
        <v>0</v>
      </c>
      <c r="L74" s="100">
        <f t="shared" si="18"/>
        <v>0</v>
      </c>
      <c r="M74" s="100">
        <f t="shared" si="18"/>
        <v>0</v>
      </c>
      <c r="N74" s="100">
        <f t="shared" si="18"/>
        <v>0</v>
      </c>
      <c r="O74" s="100">
        <f t="shared" si="18"/>
        <v>0</v>
      </c>
      <c r="P74" s="13"/>
      <c r="Q74" s="13"/>
      <c r="R74" s="13"/>
      <c r="S74" s="13"/>
      <c r="T74" s="13"/>
      <c r="U74" s="13"/>
      <c r="V74" s="13"/>
      <c r="W74" s="13"/>
      <c r="X74" s="13"/>
      <c r="Y74" s="13"/>
      <c r="Z74" s="13"/>
    </row>
    <row r="75" spans="1:26" ht="14.25" customHeight="1" outlineLevel="1" x14ac:dyDescent="0.2">
      <c r="A75" s="13"/>
      <c r="B75" s="101" t="s">
        <v>272</v>
      </c>
      <c r="C75" s="224"/>
      <c r="D75" s="222" t="s">
        <v>293</v>
      </c>
      <c r="E75" s="98"/>
      <c r="F75" s="98"/>
      <c r="G75" s="98"/>
      <c r="H75" s="98"/>
      <c r="I75" s="99"/>
      <c r="J75" s="226"/>
      <c r="K75" s="226"/>
      <c r="L75" s="226"/>
      <c r="M75" s="226"/>
      <c r="N75" s="226"/>
      <c r="O75" s="226"/>
      <c r="P75" s="13"/>
      <c r="Q75" s="13"/>
      <c r="R75" s="13"/>
      <c r="S75" s="13"/>
      <c r="T75" s="13"/>
      <c r="U75" s="13"/>
      <c r="V75" s="13"/>
      <c r="W75" s="13"/>
      <c r="X75" s="13"/>
      <c r="Y75" s="13"/>
      <c r="Z75" s="13"/>
    </row>
    <row r="76" spans="1:26" ht="14.25" customHeight="1" outlineLevel="1" x14ac:dyDescent="0.2">
      <c r="A76" s="13"/>
      <c r="B76" s="101" t="s">
        <v>274</v>
      </c>
      <c r="C76" s="224"/>
      <c r="D76" s="222" t="s">
        <v>293</v>
      </c>
      <c r="E76" s="98"/>
      <c r="F76" s="98"/>
      <c r="G76" s="98"/>
      <c r="H76" s="98"/>
      <c r="I76" s="99"/>
      <c r="J76" s="226"/>
      <c r="K76" s="226"/>
      <c r="L76" s="226"/>
      <c r="M76" s="226"/>
      <c r="N76" s="226"/>
      <c r="O76" s="226"/>
      <c r="P76" s="13"/>
      <c r="Q76" s="13"/>
      <c r="R76" s="13"/>
      <c r="S76" s="13"/>
      <c r="T76" s="13"/>
      <c r="U76" s="13"/>
      <c r="V76" s="13"/>
      <c r="W76" s="13"/>
      <c r="X76" s="13"/>
      <c r="Y76" s="13"/>
      <c r="Z76" s="13"/>
    </row>
    <row r="77" spans="1:26" ht="14.25" customHeight="1" outlineLevel="1" x14ac:dyDescent="0.2">
      <c r="A77" s="13"/>
      <c r="B77" s="101" t="s">
        <v>293</v>
      </c>
      <c r="C77" s="225"/>
      <c r="D77" s="222" t="s">
        <v>293</v>
      </c>
      <c r="E77" s="98"/>
      <c r="F77" s="98"/>
      <c r="G77" s="98"/>
      <c r="H77" s="98"/>
      <c r="I77" s="99"/>
      <c r="J77" s="100">
        <f t="shared" ref="J77:O77" si="19">J75*J76</f>
        <v>0</v>
      </c>
      <c r="K77" s="100">
        <f t="shared" si="19"/>
        <v>0</v>
      </c>
      <c r="L77" s="100">
        <f t="shared" si="19"/>
        <v>0</v>
      </c>
      <c r="M77" s="100">
        <f t="shared" si="19"/>
        <v>0</v>
      </c>
      <c r="N77" s="100">
        <f t="shared" si="19"/>
        <v>0</v>
      </c>
      <c r="O77" s="100">
        <f t="shared" si="19"/>
        <v>0</v>
      </c>
      <c r="P77" s="13"/>
      <c r="Q77" s="13"/>
      <c r="R77" s="13"/>
      <c r="S77" s="13"/>
      <c r="T77" s="13"/>
      <c r="U77" s="13"/>
      <c r="V77" s="13"/>
      <c r="W77" s="13"/>
      <c r="X77" s="13"/>
      <c r="Y77" s="13"/>
      <c r="Z77" s="13"/>
    </row>
    <row r="78" spans="1:26" ht="14.25" customHeight="1" x14ac:dyDescent="0.2">
      <c r="A78" s="13"/>
      <c r="B78" s="101" t="s">
        <v>294</v>
      </c>
      <c r="C78" s="102"/>
      <c r="D78" s="222" t="s">
        <v>295</v>
      </c>
      <c r="E78" s="98"/>
      <c r="F78" s="98"/>
      <c r="G78" s="98"/>
      <c r="H78" s="98"/>
      <c r="I78" s="99"/>
      <c r="J78" s="100">
        <f t="shared" ref="J78:O78" si="20">SUM(J20,J23,J26,J29,J32,J35,J38,J41,J44,J47,J50,J53,J56,J59,J62,J65,J68,J71,J74,J77)</f>
        <v>0</v>
      </c>
      <c r="K78" s="100">
        <f t="shared" si="20"/>
        <v>0</v>
      </c>
      <c r="L78" s="100">
        <f t="shared" si="20"/>
        <v>0</v>
      </c>
      <c r="M78" s="100">
        <f t="shared" si="20"/>
        <v>0</v>
      </c>
      <c r="N78" s="100">
        <f t="shared" si="20"/>
        <v>0</v>
      </c>
      <c r="O78" s="100">
        <f t="shared" si="20"/>
        <v>0</v>
      </c>
      <c r="P78" s="13"/>
      <c r="Q78" s="13"/>
      <c r="R78" s="13"/>
      <c r="S78" s="13"/>
      <c r="T78" s="13"/>
      <c r="U78" s="13"/>
      <c r="V78" s="13"/>
      <c r="W78" s="13"/>
      <c r="X78" s="13"/>
      <c r="Y78" s="13"/>
      <c r="Z78" s="13"/>
    </row>
    <row r="79" spans="1:26" ht="14.25" customHeight="1" x14ac:dyDescent="0.2">
      <c r="A79" s="13"/>
      <c r="B79" s="101" t="s">
        <v>296</v>
      </c>
      <c r="C79" s="102"/>
      <c r="D79" s="222" t="s">
        <v>297</v>
      </c>
      <c r="E79" s="98"/>
      <c r="F79" s="98"/>
      <c r="G79" s="98"/>
      <c r="H79" s="98"/>
      <c r="I79" s="99"/>
      <c r="J79" s="226"/>
      <c r="K79" s="226"/>
      <c r="L79" s="226"/>
      <c r="M79" s="226"/>
      <c r="N79" s="226"/>
      <c r="O79" s="226"/>
      <c r="P79" s="13"/>
      <c r="Q79" s="13"/>
      <c r="R79" s="13"/>
      <c r="S79" s="13"/>
      <c r="T79" s="13"/>
      <c r="U79" s="13"/>
      <c r="V79" s="13"/>
      <c r="W79" s="13"/>
      <c r="X79" s="13"/>
      <c r="Y79" s="13"/>
      <c r="Z79" s="13"/>
    </row>
    <row r="80" spans="1:26" ht="14.25" customHeight="1" x14ac:dyDescent="0.2">
      <c r="A80" s="13"/>
      <c r="B80" s="103" t="s">
        <v>298</v>
      </c>
      <c r="C80" s="102"/>
      <c r="D80" s="223" t="str">
        <f>B80</f>
        <v>Revenues Project</v>
      </c>
      <c r="E80" s="98"/>
      <c r="F80" s="98"/>
      <c r="G80" s="98"/>
      <c r="H80" s="98"/>
      <c r="I80" s="99"/>
      <c r="J80" s="100">
        <f t="shared" ref="J80:O80" si="21">IF($D$17=1,J$78,IF($D$17=2,J$79,IF($D$17=0,0,"Error")))</f>
        <v>0</v>
      </c>
      <c r="K80" s="100">
        <f t="shared" si="21"/>
        <v>0</v>
      </c>
      <c r="L80" s="100">
        <f t="shared" si="21"/>
        <v>0</v>
      </c>
      <c r="M80" s="100">
        <f t="shared" si="21"/>
        <v>0</v>
      </c>
      <c r="N80" s="100">
        <f t="shared" si="21"/>
        <v>0</v>
      </c>
      <c r="O80" s="100">
        <f t="shared" si="21"/>
        <v>0</v>
      </c>
      <c r="P80" s="13"/>
      <c r="Q80" s="13"/>
      <c r="R80" s="13"/>
      <c r="S80" s="13"/>
      <c r="T80" s="13"/>
      <c r="U80" s="13"/>
      <c r="V80" s="13"/>
      <c r="W80" s="13"/>
      <c r="X80" s="13"/>
      <c r="Y80" s="13"/>
      <c r="Z80" s="13"/>
    </row>
    <row r="81" spans="1:26" ht="14.25" customHeight="1" x14ac:dyDescent="0.2">
      <c r="A81" s="13"/>
      <c r="B81" s="103" t="s">
        <v>299</v>
      </c>
      <c r="C81" s="102"/>
      <c r="D81" s="222" t="s">
        <v>300</v>
      </c>
      <c r="E81" s="98"/>
      <c r="F81" s="98"/>
      <c r="G81" s="98"/>
      <c r="H81" s="98"/>
      <c r="I81" s="99"/>
      <c r="J81" s="227"/>
      <c r="K81" s="227"/>
      <c r="L81" s="227"/>
      <c r="M81" s="227"/>
      <c r="N81" s="227"/>
      <c r="O81" s="227"/>
      <c r="P81" s="13"/>
      <c r="Q81" s="13"/>
      <c r="R81" s="13"/>
      <c r="S81" s="13"/>
      <c r="T81" s="13"/>
      <c r="U81" s="13"/>
      <c r="V81" s="13"/>
      <c r="W81" s="13"/>
      <c r="X81" s="13"/>
      <c r="Y81" s="13"/>
      <c r="Z81" s="13"/>
    </row>
    <row r="82" spans="1:26" ht="14.25" customHeight="1" x14ac:dyDescent="0.2">
      <c r="A82" s="12"/>
      <c r="B82" s="105" t="s">
        <v>301</v>
      </c>
      <c r="C82" s="106"/>
      <c r="D82" s="106"/>
      <c r="E82" s="107">
        <f>'B13_Historical PL'!E14</f>
        <v>0</v>
      </c>
      <c r="F82" s="107">
        <f>'B13_Historical PL'!F14</f>
        <v>0</v>
      </c>
      <c r="G82" s="107">
        <f>'B13_Historical PL'!G14</f>
        <v>0</v>
      </c>
      <c r="H82" s="107">
        <f>'B13_Historical PL'!H14</f>
        <v>0</v>
      </c>
      <c r="I82" s="108"/>
      <c r="J82" s="107">
        <f t="shared" ref="J82:O82" si="22">SUM(J80,J81)</f>
        <v>0</v>
      </c>
      <c r="K82" s="107">
        <f t="shared" si="22"/>
        <v>0</v>
      </c>
      <c r="L82" s="107">
        <f t="shared" si="22"/>
        <v>0</v>
      </c>
      <c r="M82" s="107">
        <f t="shared" si="22"/>
        <v>0</v>
      </c>
      <c r="N82" s="107">
        <f t="shared" si="22"/>
        <v>0</v>
      </c>
      <c r="O82" s="107">
        <f t="shared" si="22"/>
        <v>0</v>
      </c>
      <c r="P82" s="109"/>
      <c r="Q82" s="71"/>
      <c r="R82" s="109"/>
      <c r="S82" s="109"/>
      <c r="T82" s="109"/>
      <c r="U82" s="109"/>
      <c r="V82" s="109"/>
      <c r="W82" s="109"/>
      <c r="X82" s="109"/>
      <c r="Y82" s="109"/>
      <c r="Z82" s="109"/>
    </row>
    <row r="83" spans="1:26" ht="14.25" customHeight="1" x14ac:dyDescent="0.2">
      <c r="A83" s="13"/>
      <c r="B83" s="103" t="str">
        <f>'B13_Historical PL'!B18</f>
        <v>Cost of materials, goods and services</v>
      </c>
      <c r="C83" s="102"/>
      <c r="D83" s="102"/>
      <c r="E83" s="110">
        <f>'B13_Historical PL'!E18</f>
        <v>0</v>
      </c>
      <c r="F83" s="110">
        <f>'B13_Historical PL'!F18</f>
        <v>0</v>
      </c>
      <c r="G83" s="110">
        <f>'B13_Historical PL'!G18</f>
        <v>0</v>
      </c>
      <c r="H83" s="110">
        <f>'B13_Historical PL'!H18</f>
        <v>0</v>
      </c>
      <c r="I83" s="99"/>
      <c r="J83" s="227"/>
      <c r="K83" s="227"/>
      <c r="L83" s="227"/>
      <c r="M83" s="227"/>
      <c r="N83" s="227"/>
      <c r="O83" s="227"/>
      <c r="P83" s="71"/>
      <c r="Q83" s="71"/>
      <c r="R83" s="71"/>
      <c r="S83" s="71"/>
      <c r="T83" s="71"/>
      <c r="U83" s="71"/>
      <c r="V83" s="71"/>
      <c r="W83" s="71"/>
      <c r="X83" s="71"/>
      <c r="Y83" s="71"/>
      <c r="Z83" s="71"/>
    </row>
    <row r="84" spans="1:26" ht="14.25" customHeight="1" x14ac:dyDescent="0.2">
      <c r="A84" s="13"/>
      <c r="B84" s="103" t="str">
        <f>'B13_Historical PL'!B22</f>
        <v>Personnel expenses</v>
      </c>
      <c r="C84" s="102"/>
      <c r="D84" s="102"/>
      <c r="E84" s="110">
        <f>'B13_Historical PL'!E22</f>
        <v>0</v>
      </c>
      <c r="F84" s="110">
        <f>'B13_Historical PL'!F22</f>
        <v>0</v>
      </c>
      <c r="G84" s="110">
        <f>'B13_Historical PL'!G22</f>
        <v>0</v>
      </c>
      <c r="H84" s="110">
        <f>'B13_Historical PL'!H22</f>
        <v>0</v>
      </c>
      <c r="I84" s="99"/>
      <c r="J84" s="227"/>
      <c r="K84" s="227"/>
      <c r="L84" s="227"/>
      <c r="M84" s="227"/>
      <c r="N84" s="227"/>
      <c r="O84" s="227"/>
      <c r="P84" s="71"/>
      <c r="Q84" s="71"/>
      <c r="R84" s="71"/>
      <c r="S84" s="71"/>
      <c r="T84" s="71"/>
      <c r="U84" s="71"/>
      <c r="V84" s="71"/>
      <c r="W84" s="71"/>
      <c r="X84" s="71"/>
      <c r="Y84" s="71"/>
      <c r="Z84" s="71"/>
    </row>
    <row r="85" spans="1:26" ht="14.25" customHeight="1" x14ac:dyDescent="0.2">
      <c r="A85" s="13"/>
      <c r="B85" s="103" t="s">
        <v>302</v>
      </c>
      <c r="C85" s="102"/>
      <c r="D85" s="102"/>
      <c r="E85" s="110">
        <f>'B13_Historical PL'!E30</f>
        <v>0</v>
      </c>
      <c r="F85" s="110">
        <f>'B13_Historical PL'!F30</f>
        <v>0</v>
      </c>
      <c r="G85" s="110">
        <f>'B13_Historical PL'!G30</f>
        <v>0</v>
      </c>
      <c r="H85" s="110">
        <f>'B13_Historical PL'!H30</f>
        <v>0</v>
      </c>
      <c r="I85" s="99"/>
      <c r="J85" s="227"/>
      <c r="K85" s="227"/>
      <c r="L85" s="227"/>
      <c r="M85" s="227"/>
      <c r="N85" s="227"/>
      <c r="O85" s="227"/>
      <c r="P85" s="71"/>
      <c r="Q85" s="71"/>
      <c r="R85" s="71"/>
      <c r="S85" s="71"/>
      <c r="T85" s="71"/>
      <c r="U85" s="71"/>
      <c r="V85" s="71"/>
      <c r="W85" s="71"/>
      <c r="X85" s="71"/>
      <c r="Y85" s="71"/>
      <c r="Z85" s="71"/>
    </row>
    <row r="86" spans="1:26" ht="14.25" customHeight="1" x14ac:dyDescent="0.2">
      <c r="A86" s="12"/>
      <c r="B86" s="111" t="s">
        <v>185</v>
      </c>
      <c r="C86" s="112"/>
      <c r="D86" s="112"/>
      <c r="E86" s="113">
        <f t="shared" ref="E86:H86" si="23">SUM(E82:E85)</f>
        <v>0</v>
      </c>
      <c r="F86" s="113">
        <f t="shared" si="23"/>
        <v>0</v>
      </c>
      <c r="G86" s="113">
        <f t="shared" si="23"/>
        <v>0</v>
      </c>
      <c r="H86" s="113">
        <f t="shared" si="23"/>
        <v>0</v>
      </c>
      <c r="I86" s="108"/>
      <c r="J86" s="113">
        <f t="shared" ref="J86:O86" si="24">SUM(J82:J85)</f>
        <v>0</v>
      </c>
      <c r="K86" s="113">
        <f t="shared" si="24"/>
        <v>0</v>
      </c>
      <c r="L86" s="113">
        <f t="shared" si="24"/>
        <v>0</v>
      </c>
      <c r="M86" s="113">
        <f t="shared" si="24"/>
        <v>0</v>
      </c>
      <c r="N86" s="113">
        <f t="shared" si="24"/>
        <v>0</v>
      </c>
      <c r="O86" s="113">
        <f t="shared" si="24"/>
        <v>0</v>
      </c>
      <c r="P86" s="109"/>
      <c r="Q86" s="109"/>
      <c r="R86" s="109"/>
      <c r="S86" s="109"/>
      <c r="T86" s="109"/>
      <c r="U86" s="109"/>
      <c r="V86" s="109"/>
      <c r="W86" s="109"/>
      <c r="X86" s="109"/>
      <c r="Y86" s="109"/>
      <c r="Z86" s="109"/>
    </row>
    <row r="87" spans="1:26" ht="14.25" customHeight="1" x14ac:dyDescent="0.2">
      <c r="A87" s="12"/>
      <c r="B87" s="114" t="s">
        <v>187</v>
      </c>
      <c r="C87" s="102"/>
      <c r="D87" s="102"/>
      <c r="E87" s="110">
        <f>'B13_Historical PL'!E32</f>
        <v>0</v>
      </c>
      <c r="F87" s="110">
        <f>'B13_Historical PL'!F32</f>
        <v>0</v>
      </c>
      <c r="G87" s="110">
        <f>'B13_Historical PL'!G32</f>
        <v>0</v>
      </c>
      <c r="H87" s="110">
        <f>'B13_Historical PL'!H32</f>
        <v>0</v>
      </c>
      <c r="I87" s="108"/>
      <c r="J87" s="227"/>
      <c r="K87" s="227"/>
      <c r="L87" s="227"/>
      <c r="M87" s="227"/>
      <c r="N87" s="227"/>
      <c r="O87" s="227"/>
      <c r="P87" s="46"/>
      <c r="Q87" s="109"/>
      <c r="R87" s="109"/>
      <c r="S87" s="109"/>
      <c r="T87" s="109"/>
      <c r="U87" s="109"/>
      <c r="V87" s="109"/>
      <c r="W87" s="109"/>
      <c r="X87" s="109"/>
      <c r="Y87" s="109"/>
      <c r="Z87" s="109"/>
    </row>
    <row r="88" spans="1:26" ht="14.25" customHeight="1" x14ac:dyDescent="0.2">
      <c r="A88" s="12"/>
      <c r="B88" s="105" t="s">
        <v>189</v>
      </c>
      <c r="C88" s="106"/>
      <c r="D88" s="106"/>
      <c r="E88" s="107">
        <f t="shared" ref="E88:H88" si="25">SUM(E86:E87)</f>
        <v>0</v>
      </c>
      <c r="F88" s="107">
        <f t="shared" si="25"/>
        <v>0</v>
      </c>
      <c r="G88" s="107">
        <f t="shared" si="25"/>
        <v>0</v>
      </c>
      <c r="H88" s="107">
        <f t="shared" si="25"/>
        <v>0</v>
      </c>
      <c r="I88" s="108"/>
      <c r="J88" s="107">
        <f t="shared" ref="J88:O88" si="26">SUM(J86:J87)</f>
        <v>0</v>
      </c>
      <c r="K88" s="107">
        <f t="shared" si="26"/>
        <v>0</v>
      </c>
      <c r="L88" s="107">
        <f t="shared" si="26"/>
        <v>0</v>
      </c>
      <c r="M88" s="107">
        <f t="shared" si="26"/>
        <v>0</v>
      </c>
      <c r="N88" s="107">
        <f t="shared" si="26"/>
        <v>0</v>
      </c>
      <c r="O88" s="107">
        <f t="shared" si="26"/>
        <v>0</v>
      </c>
      <c r="P88" s="109"/>
      <c r="Q88" s="109"/>
      <c r="R88" s="109"/>
      <c r="S88" s="109"/>
      <c r="T88" s="109"/>
      <c r="U88" s="109"/>
      <c r="V88" s="109"/>
      <c r="W88" s="109"/>
      <c r="X88" s="109"/>
      <c r="Y88" s="109"/>
      <c r="Z88" s="109"/>
    </row>
    <row r="89" spans="1:26" ht="14.25" customHeight="1" x14ac:dyDescent="0.2">
      <c r="A89" s="45" t="s">
        <v>303</v>
      </c>
      <c r="B89" s="114" t="s">
        <v>304</v>
      </c>
      <c r="C89" s="102"/>
      <c r="D89" s="102"/>
      <c r="E89" s="110">
        <f>'B13_Historical PL'!E35</f>
        <v>0</v>
      </c>
      <c r="F89" s="110">
        <f>'B13_Historical PL'!F35</f>
        <v>0</v>
      </c>
      <c r="G89" s="110">
        <f>'B13_Historical PL'!G35</f>
        <v>0</v>
      </c>
      <c r="H89" s="110">
        <f>'B13_Historical PL'!H35</f>
        <v>0</v>
      </c>
      <c r="I89" s="99"/>
      <c r="J89" s="227"/>
      <c r="K89" s="227"/>
      <c r="L89" s="227"/>
      <c r="M89" s="227"/>
      <c r="N89" s="227"/>
      <c r="O89" s="227"/>
      <c r="P89" s="71"/>
      <c r="Q89" s="71"/>
      <c r="R89" s="71"/>
      <c r="S89" s="71"/>
      <c r="T89" s="71"/>
      <c r="U89" s="71"/>
      <c r="V89" s="71"/>
      <c r="W89" s="71"/>
      <c r="X89" s="71"/>
      <c r="Y89" s="71"/>
      <c r="Z89" s="71"/>
    </row>
    <row r="90" spans="1:26" ht="14.25" customHeight="1" x14ac:dyDescent="0.2">
      <c r="A90" s="13"/>
      <c r="B90" s="114" t="s">
        <v>305</v>
      </c>
      <c r="C90" s="102"/>
      <c r="D90" s="102"/>
      <c r="E90" s="110">
        <f>'B13_Historical PL'!E34</f>
        <v>0</v>
      </c>
      <c r="F90" s="110">
        <f>'B13_Historical PL'!F34</f>
        <v>0</v>
      </c>
      <c r="G90" s="110">
        <f>'B13_Historical PL'!G34</f>
        <v>0</v>
      </c>
      <c r="H90" s="110">
        <f>'B13_Historical PL'!H34</f>
        <v>0</v>
      </c>
      <c r="I90" s="99"/>
      <c r="J90" s="227"/>
      <c r="K90" s="227"/>
      <c r="L90" s="227"/>
      <c r="M90" s="227"/>
      <c r="N90" s="227"/>
      <c r="O90" s="227"/>
      <c r="P90" s="71"/>
      <c r="Q90" s="71"/>
      <c r="R90" s="71"/>
      <c r="S90" s="71"/>
      <c r="T90" s="71"/>
      <c r="U90" s="71"/>
      <c r="V90" s="71"/>
      <c r="W90" s="71"/>
      <c r="X90" s="71"/>
      <c r="Y90" s="71"/>
      <c r="Z90" s="71"/>
    </row>
    <row r="91" spans="1:26" ht="14.25" customHeight="1" x14ac:dyDescent="0.2">
      <c r="A91" s="13"/>
      <c r="B91" s="114" t="s">
        <v>306</v>
      </c>
      <c r="C91" s="102"/>
      <c r="D91" s="102"/>
      <c r="E91" s="110">
        <f>SUM('B13_Historical PL'!E36:E37)</f>
        <v>0</v>
      </c>
      <c r="F91" s="110">
        <f>SUM('B13_Historical PL'!F36:F37)</f>
        <v>0</v>
      </c>
      <c r="G91" s="110">
        <f>SUM('B13_Historical PL'!G36:G37)</f>
        <v>0</v>
      </c>
      <c r="H91" s="110">
        <f>SUM('B13_Historical PL'!H36:H37)</f>
        <v>0</v>
      </c>
      <c r="I91" s="99"/>
      <c r="J91" s="227"/>
      <c r="K91" s="227"/>
      <c r="L91" s="227"/>
      <c r="M91" s="227"/>
      <c r="N91" s="227"/>
      <c r="O91" s="227"/>
      <c r="P91" s="71"/>
      <c r="Q91" s="71"/>
      <c r="R91" s="71"/>
      <c r="S91" s="71"/>
      <c r="T91" s="71"/>
      <c r="U91" s="71"/>
      <c r="V91" s="71"/>
      <c r="W91" s="71"/>
      <c r="X91" s="71"/>
      <c r="Y91" s="71"/>
      <c r="Z91" s="71"/>
    </row>
    <row r="92" spans="1:26" ht="14.25" customHeight="1" x14ac:dyDescent="0.2">
      <c r="A92" s="13"/>
      <c r="B92" s="114" t="s">
        <v>307</v>
      </c>
      <c r="C92" s="102"/>
      <c r="D92" s="102"/>
      <c r="E92" s="110">
        <f>SUM('B13_Historical PL'!E38:E39)</f>
        <v>0</v>
      </c>
      <c r="F92" s="110">
        <f>SUM('B13_Historical PL'!F38:F39)</f>
        <v>0</v>
      </c>
      <c r="G92" s="110">
        <f>SUM('B13_Historical PL'!G38:G39)</f>
        <v>0</v>
      </c>
      <c r="H92" s="110">
        <f>SUM('B13_Historical PL'!H38:H39)</f>
        <v>0</v>
      </c>
      <c r="I92" s="99"/>
      <c r="J92" s="227"/>
      <c r="K92" s="227"/>
      <c r="L92" s="227"/>
      <c r="M92" s="227"/>
      <c r="N92" s="227"/>
      <c r="O92" s="227"/>
      <c r="P92" s="71"/>
      <c r="Q92" s="71"/>
      <c r="R92" s="71"/>
      <c r="S92" s="71"/>
      <c r="T92" s="71"/>
      <c r="U92" s="71"/>
      <c r="V92" s="71"/>
      <c r="W92" s="71"/>
      <c r="X92" s="71"/>
      <c r="Y92" s="71"/>
      <c r="Z92" s="71"/>
    </row>
    <row r="93" spans="1:26" ht="14.25" customHeight="1" x14ac:dyDescent="0.2">
      <c r="A93" s="12"/>
      <c r="B93" s="105" t="s">
        <v>203</v>
      </c>
      <c r="C93" s="106"/>
      <c r="D93" s="106"/>
      <c r="E93" s="107">
        <f t="shared" ref="E93:H93" si="27">SUM(E88:E92)</f>
        <v>0</v>
      </c>
      <c r="F93" s="107">
        <f t="shared" si="27"/>
        <v>0</v>
      </c>
      <c r="G93" s="107">
        <f t="shared" si="27"/>
        <v>0</v>
      </c>
      <c r="H93" s="107">
        <f t="shared" si="27"/>
        <v>0</v>
      </c>
      <c r="I93" s="108"/>
      <c r="J93" s="107">
        <f t="shared" ref="J93:O93" si="28">SUM(J88:J92)</f>
        <v>0</v>
      </c>
      <c r="K93" s="107">
        <f t="shared" si="28"/>
        <v>0</v>
      </c>
      <c r="L93" s="107">
        <f t="shared" si="28"/>
        <v>0</v>
      </c>
      <c r="M93" s="107">
        <f t="shared" si="28"/>
        <v>0</v>
      </c>
      <c r="N93" s="107">
        <f t="shared" si="28"/>
        <v>0</v>
      </c>
      <c r="O93" s="107">
        <f t="shared" si="28"/>
        <v>0</v>
      </c>
      <c r="P93" s="109"/>
      <c r="Q93" s="109"/>
      <c r="R93" s="109"/>
      <c r="S93" s="109"/>
      <c r="T93" s="109"/>
      <c r="U93" s="109"/>
      <c r="V93" s="109"/>
      <c r="W93" s="109"/>
      <c r="X93" s="109"/>
      <c r="Y93" s="109"/>
      <c r="Z93" s="109"/>
    </row>
    <row r="94" spans="1:26" ht="14.25" customHeight="1" x14ac:dyDescent="0.2">
      <c r="A94" s="45" t="s">
        <v>303</v>
      </c>
      <c r="B94" s="114" t="s">
        <v>205</v>
      </c>
      <c r="C94" s="228" t="s">
        <v>392</v>
      </c>
      <c r="D94" s="229"/>
      <c r="E94" s="115">
        <f>'B13_Historical PL'!E41</f>
        <v>0</v>
      </c>
      <c r="F94" s="115">
        <f>'B13_Historical PL'!F41</f>
        <v>0</v>
      </c>
      <c r="G94" s="115">
        <f>'B13_Historical PL'!G41</f>
        <v>0</v>
      </c>
      <c r="H94" s="115">
        <f>'B13_Historical PL'!H41</f>
        <v>0</v>
      </c>
      <c r="I94" s="99"/>
      <c r="J94" s="110">
        <f>MIN(IF($C$94=Dropdowns!$AP$4,-J93*20%,IF($C$94=Dropdowns!$AP$3,$D$94*J$93*-1,0)),0)</f>
        <v>0</v>
      </c>
      <c r="K94" s="110">
        <f>MIN(IF($C$94=Dropdowns!$AP$4,-K93*20%,IF($C$94=Dropdowns!$AP$3,$D$94*K$93*-1,0)),0)</f>
        <v>0</v>
      </c>
      <c r="L94" s="110">
        <f>MIN(IF($C$94=Dropdowns!$AP$4,-L93*20%,IF($C$94=Dropdowns!$AP$3,$D$94*L$93*-1,0)),0)</f>
        <v>0</v>
      </c>
      <c r="M94" s="110">
        <f>MIN(IF($C$94=Dropdowns!$AP$4,-M93*20%,IF($C$94=Dropdowns!$AP$3,$D$94*M$93*-1,0)),0)</f>
        <v>0</v>
      </c>
      <c r="N94" s="110">
        <f>MIN(IF($C$94=Dropdowns!$AP$4,-N93*20%,IF($C$94=Dropdowns!$AP$3,$D$94*N$93*-1,0)),0)</f>
        <v>0</v>
      </c>
      <c r="O94" s="110">
        <f>MIN(IF($C$94=Dropdowns!$AP$4,-O93*20%,IF($C$94=Dropdowns!$AP$3,$D$94*O$93*-1,0)),0)</f>
        <v>0</v>
      </c>
      <c r="P94" s="46"/>
      <c r="Q94" s="71"/>
      <c r="R94" s="71"/>
      <c r="S94" s="71"/>
      <c r="T94" s="71"/>
      <c r="U94" s="71"/>
      <c r="V94" s="71"/>
      <c r="W94" s="71"/>
      <c r="X94" s="71"/>
      <c r="Y94" s="71"/>
      <c r="Z94" s="71"/>
    </row>
    <row r="95" spans="1:26" ht="14.25" customHeight="1" x14ac:dyDescent="0.2">
      <c r="A95" s="12"/>
      <c r="B95" s="58" t="s">
        <v>207</v>
      </c>
      <c r="C95" s="116"/>
      <c r="D95" s="116"/>
      <c r="E95" s="117">
        <f t="shared" ref="E95:H95" si="29">SUM(E93:E94)</f>
        <v>0</v>
      </c>
      <c r="F95" s="117">
        <f t="shared" si="29"/>
        <v>0</v>
      </c>
      <c r="G95" s="117">
        <f t="shared" si="29"/>
        <v>0</v>
      </c>
      <c r="H95" s="117">
        <f t="shared" si="29"/>
        <v>0</v>
      </c>
      <c r="I95" s="108"/>
      <c r="J95" s="118">
        <f t="shared" ref="J95:O95" si="30">SUM(J93:J94)</f>
        <v>0</v>
      </c>
      <c r="K95" s="118">
        <f t="shared" si="30"/>
        <v>0</v>
      </c>
      <c r="L95" s="118">
        <f t="shared" si="30"/>
        <v>0</v>
      </c>
      <c r="M95" s="118">
        <f t="shared" si="30"/>
        <v>0</v>
      </c>
      <c r="N95" s="118">
        <f t="shared" si="30"/>
        <v>0</v>
      </c>
      <c r="O95" s="118">
        <f t="shared" si="30"/>
        <v>0</v>
      </c>
      <c r="P95" s="109"/>
      <c r="Q95" s="109"/>
      <c r="R95" s="109"/>
      <c r="S95" s="109"/>
      <c r="T95" s="109"/>
      <c r="U95" s="109"/>
      <c r="V95" s="109"/>
      <c r="W95" s="109"/>
      <c r="X95" s="109"/>
      <c r="Y95" s="109"/>
      <c r="Z95" s="109"/>
    </row>
    <row r="96" spans="1:26" ht="14.25" customHeight="1" x14ac:dyDescent="0.2">
      <c r="A96" s="13"/>
      <c r="B96" s="13"/>
      <c r="C96" s="13"/>
      <c r="D96" s="13"/>
      <c r="E96" s="99"/>
      <c r="F96" s="99"/>
      <c r="G96" s="99"/>
      <c r="H96" s="99"/>
      <c r="I96" s="99"/>
      <c r="J96" s="99"/>
      <c r="K96" s="99"/>
      <c r="L96" s="99"/>
      <c r="M96" s="99"/>
      <c r="N96" s="99"/>
      <c r="O96" s="99"/>
      <c r="P96" s="71"/>
      <c r="Q96" s="71"/>
      <c r="R96" s="71"/>
      <c r="S96" s="71"/>
      <c r="T96" s="71"/>
      <c r="U96" s="71"/>
      <c r="V96" s="71"/>
      <c r="W96" s="71"/>
      <c r="X96" s="71"/>
      <c r="Y96" s="71"/>
      <c r="Z96" s="71"/>
    </row>
    <row r="97" spans="1:26" ht="14.25" customHeight="1" x14ac:dyDescent="0.2">
      <c r="A97" s="13"/>
      <c r="B97" s="184" t="s">
        <v>309</v>
      </c>
      <c r="C97" s="184" t="s">
        <v>310</v>
      </c>
      <c r="D97" s="184"/>
      <c r="E97" s="184">
        <f t="shared" ref="E97:H97" si="31">E$16</f>
        <v>2022</v>
      </c>
      <c r="F97" s="184">
        <f t="shared" si="31"/>
        <v>2023</v>
      </c>
      <c r="G97" s="184">
        <f t="shared" si="31"/>
        <v>2024</v>
      </c>
      <c r="H97" s="187">
        <f t="shared" si="31"/>
        <v>2025</v>
      </c>
      <c r="I97" s="186"/>
      <c r="J97" s="187">
        <f t="shared" ref="J97:O97" si="32">J$16</f>
        <v>2026</v>
      </c>
      <c r="K97" s="184">
        <f t="shared" si="32"/>
        <v>2027</v>
      </c>
      <c r="L97" s="184">
        <f t="shared" si="32"/>
        <v>2028</v>
      </c>
      <c r="M97" s="184">
        <f t="shared" si="32"/>
        <v>2029</v>
      </c>
      <c r="N97" s="184">
        <f t="shared" si="32"/>
        <v>2030</v>
      </c>
      <c r="O97" s="184">
        <f t="shared" si="32"/>
        <v>2031</v>
      </c>
      <c r="P97" s="71"/>
      <c r="Q97" s="71"/>
      <c r="R97" s="71"/>
      <c r="S97" s="71"/>
      <c r="T97" s="71"/>
      <c r="U97" s="71"/>
      <c r="V97" s="71"/>
      <c r="W97" s="71"/>
      <c r="X97" s="71"/>
      <c r="Y97" s="71"/>
      <c r="Z97" s="71"/>
    </row>
    <row r="98" spans="1:26" ht="14.25" customHeight="1" x14ac:dyDescent="0.2">
      <c r="A98" s="45" t="s">
        <v>303</v>
      </c>
      <c r="B98" s="114" t="s">
        <v>311</v>
      </c>
      <c r="C98" s="102" t="s">
        <v>312</v>
      </c>
      <c r="D98" s="230"/>
      <c r="E98" s="119" t="s">
        <v>313</v>
      </c>
      <c r="F98" s="119" t="s">
        <v>313</v>
      </c>
      <c r="G98" s="120">
        <f>('B12_Historical BS'!F16+'B12_Historical BS'!F17)-('B12_Historical BS'!G16+'B12_Historical BS'!G17)</f>
        <v>0</v>
      </c>
      <c r="H98" s="120">
        <f>('B12_Historical BS'!G16+'B12_Historical BS'!G17)-('B12_Historical BS'!H16+'B12_Historical BS'!H17)</f>
        <v>0</v>
      </c>
      <c r="I98" s="99"/>
      <c r="J98" s="121">
        <f>SUM('B12_Historical BS'!H16,'B12_Historical BS'!H17)-($D98*J$82/365)</f>
        <v>0</v>
      </c>
      <c r="K98" s="121">
        <f t="shared" ref="K98:O98" si="33">$D98*(J$82-K$82)/365</f>
        <v>0</v>
      </c>
      <c r="L98" s="121">
        <f t="shared" si="33"/>
        <v>0</v>
      </c>
      <c r="M98" s="121">
        <f t="shared" si="33"/>
        <v>0</v>
      </c>
      <c r="N98" s="121">
        <f t="shared" si="33"/>
        <v>0</v>
      </c>
      <c r="O98" s="121">
        <f t="shared" si="33"/>
        <v>0</v>
      </c>
      <c r="P98" s="71"/>
      <c r="Q98" s="71"/>
      <c r="R98" s="71"/>
      <c r="S98" s="71"/>
      <c r="T98" s="71"/>
      <c r="U98" s="71"/>
      <c r="V98" s="71"/>
      <c r="W98" s="71"/>
      <c r="X98" s="71"/>
      <c r="Y98" s="71"/>
      <c r="Z98" s="71"/>
    </row>
    <row r="99" spans="1:26" ht="14.25" customHeight="1" x14ac:dyDescent="0.2">
      <c r="A99" s="45" t="s">
        <v>303</v>
      </c>
      <c r="B99" s="114" t="s">
        <v>314</v>
      </c>
      <c r="C99" s="102" t="s">
        <v>315</v>
      </c>
      <c r="D99" s="211"/>
      <c r="E99" s="119" t="s">
        <v>313</v>
      </c>
      <c r="F99" s="119" t="s">
        <v>313</v>
      </c>
      <c r="G99" s="120">
        <f>'B12_Historical BS'!F41-'B12_Historical BS'!G41</f>
        <v>0</v>
      </c>
      <c r="H99" s="120">
        <f>'B12_Historical BS'!G41-'B12_Historical BS'!H41</f>
        <v>0</v>
      </c>
      <c r="I99" s="99"/>
      <c r="J99" s="121">
        <f>'B12_Historical BS'!H41-($D99*J$83/365)</f>
        <v>0</v>
      </c>
      <c r="K99" s="121">
        <f t="shared" ref="K99:O99" si="34">$D99*(J$83-K$83)/365</f>
        <v>0</v>
      </c>
      <c r="L99" s="121">
        <f t="shared" si="34"/>
        <v>0</v>
      </c>
      <c r="M99" s="121">
        <f t="shared" si="34"/>
        <v>0</v>
      </c>
      <c r="N99" s="121">
        <f t="shared" si="34"/>
        <v>0</v>
      </c>
      <c r="O99" s="121">
        <f t="shared" si="34"/>
        <v>0</v>
      </c>
      <c r="P99" s="71"/>
      <c r="Q99" s="71"/>
      <c r="R99" s="71"/>
      <c r="S99" s="71"/>
      <c r="T99" s="71"/>
      <c r="U99" s="71"/>
      <c r="V99" s="71"/>
      <c r="W99" s="71"/>
      <c r="X99" s="71"/>
      <c r="Y99" s="71"/>
      <c r="Z99" s="71"/>
    </row>
    <row r="100" spans="1:26" ht="14.25" customHeight="1" x14ac:dyDescent="0.2">
      <c r="A100" s="45" t="s">
        <v>303</v>
      </c>
      <c r="B100" s="122" t="s">
        <v>316</v>
      </c>
      <c r="C100" s="102" t="s">
        <v>317</v>
      </c>
      <c r="D100" s="231"/>
      <c r="E100" s="119" t="s">
        <v>313</v>
      </c>
      <c r="F100" s="119" t="s">
        <v>313</v>
      </c>
      <c r="G100" s="120">
        <f>'B12_Historical BS'!F20-'B12_Historical BS'!G20</f>
        <v>0</v>
      </c>
      <c r="H100" s="120">
        <f>'B12_Historical BS'!G20-'B12_Historical BS'!H20</f>
        <v>0</v>
      </c>
      <c r="I100" s="99"/>
      <c r="J100" s="121">
        <f>'B12_Historical BS'!H20-($D100*-J$83/365)</f>
        <v>0</v>
      </c>
      <c r="K100" s="121">
        <f t="shared" ref="K100:O100" si="35">$D100*(-J$83-(-K$83))/365</f>
        <v>0</v>
      </c>
      <c r="L100" s="121">
        <f t="shared" si="35"/>
        <v>0</v>
      </c>
      <c r="M100" s="121">
        <f t="shared" si="35"/>
        <v>0</v>
      </c>
      <c r="N100" s="121">
        <f t="shared" si="35"/>
        <v>0</v>
      </c>
      <c r="O100" s="121">
        <f t="shared" si="35"/>
        <v>0</v>
      </c>
      <c r="P100" s="71"/>
      <c r="Q100" s="71"/>
      <c r="R100" s="71"/>
      <c r="S100" s="71"/>
      <c r="T100" s="71"/>
      <c r="U100" s="71"/>
      <c r="V100" s="71"/>
      <c r="W100" s="71"/>
      <c r="X100" s="71"/>
      <c r="Y100" s="71"/>
      <c r="Z100" s="71"/>
    </row>
    <row r="101" spans="1:26" ht="14.25" customHeight="1" x14ac:dyDescent="0.2">
      <c r="A101" s="45" t="s">
        <v>303</v>
      </c>
      <c r="B101" s="122" t="s">
        <v>318</v>
      </c>
      <c r="C101" s="13" t="s">
        <v>319</v>
      </c>
      <c r="D101" s="232"/>
      <c r="E101" s="123" t="s">
        <v>313</v>
      </c>
      <c r="F101" s="123" t="s">
        <v>313</v>
      </c>
      <c r="G101" s="124">
        <f>SUM('B12_Historical BS'!F18,'B12_Historical BS'!F22,'B12_Historical BS'!F42,'B12_Historical BS'!F44,'B12_Historical BS'!F46,'B12_Historical BS'!F47)-SUM('B12_Historical BS'!G18,'B12_Historical BS'!G22,'B12_Historical BS'!G42,'B12_Historical BS'!G44,'B12_Historical BS'!G46,'B12_Historical BS'!G47)</f>
        <v>0</v>
      </c>
      <c r="H101" s="124">
        <f>SUM('B12_Historical BS'!G18,'B12_Historical BS'!G22,'B12_Historical BS'!G42,'B12_Historical BS'!G44,'B12_Historical BS'!G46,'B12_Historical BS'!G47)-SUM('B12_Historical BS'!H18,'B12_Historical BS'!H22,'B12_Historical BS'!H42,'B12_Historical BS'!H44,'B12_Historical BS'!H46,'B12_Historical BS'!H47)</f>
        <v>0</v>
      </c>
      <c r="I101" s="99"/>
      <c r="J101" s="125">
        <f>SUM('B12_Historical BS'!H18,'B12_Historical BS'!H22,'B12_Historical BS'!H42,'B12_Historical BS'!H44,'B12_Historical BS'!H46,'B12_Historical BS'!H47)-($D101*J$82)</f>
        <v>0</v>
      </c>
      <c r="K101" s="125">
        <f t="shared" ref="K101:O101" si="36">$D101*(J82-K$82)</f>
        <v>0</v>
      </c>
      <c r="L101" s="125">
        <f t="shared" si="36"/>
        <v>0</v>
      </c>
      <c r="M101" s="125">
        <f t="shared" si="36"/>
        <v>0</v>
      </c>
      <c r="N101" s="125">
        <f t="shared" si="36"/>
        <v>0</v>
      </c>
      <c r="O101" s="125">
        <f t="shared" si="36"/>
        <v>0</v>
      </c>
      <c r="P101" s="71"/>
      <c r="Q101" s="71"/>
      <c r="R101" s="71"/>
      <c r="S101" s="71"/>
      <c r="T101" s="71"/>
      <c r="U101" s="71"/>
      <c r="V101" s="71"/>
      <c r="W101" s="71"/>
      <c r="X101" s="71"/>
      <c r="Y101" s="71"/>
      <c r="Z101" s="71"/>
    </row>
    <row r="102" spans="1:26" ht="14.25" customHeight="1" x14ac:dyDescent="0.2">
      <c r="A102" s="12"/>
      <c r="B102" s="58" t="s">
        <v>320</v>
      </c>
      <c r="C102" s="116"/>
      <c r="D102" s="116"/>
      <c r="E102" s="126" t="s">
        <v>313</v>
      </c>
      <c r="F102" s="126" t="s">
        <v>313</v>
      </c>
      <c r="G102" s="117">
        <f t="shared" ref="G102:H102" si="37">SUM(G98:G101)</f>
        <v>0</v>
      </c>
      <c r="H102" s="117">
        <f t="shared" si="37"/>
        <v>0</v>
      </c>
      <c r="I102" s="117"/>
      <c r="J102" s="117">
        <f t="shared" ref="J102:O102" si="38">SUM(J98:J101)</f>
        <v>0</v>
      </c>
      <c r="K102" s="117">
        <f t="shared" si="38"/>
        <v>0</v>
      </c>
      <c r="L102" s="117">
        <f t="shared" si="38"/>
        <v>0</v>
      </c>
      <c r="M102" s="117">
        <f t="shared" si="38"/>
        <v>0</v>
      </c>
      <c r="N102" s="117">
        <f t="shared" si="38"/>
        <v>0</v>
      </c>
      <c r="O102" s="117">
        <f t="shared" si="38"/>
        <v>0</v>
      </c>
      <c r="P102" s="109"/>
      <c r="Q102" s="109"/>
      <c r="R102" s="109"/>
      <c r="S102" s="109"/>
      <c r="T102" s="109"/>
      <c r="U102" s="109"/>
      <c r="V102" s="109"/>
      <c r="W102" s="109"/>
      <c r="X102" s="109"/>
      <c r="Y102" s="109"/>
      <c r="Z102" s="109"/>
    </row>
    <row r="103" spans="1:26" ht="14.25" customHeight="1" x14ac:dyDescent="0.2">
      <c r="A103" s="13"/>
      <c r="B103" s="13"/>
      <c r="C103" s="13"/>
      <c r="D103" s="13"/>
      <c r="E103" s="99"/>
      <c r="F103" s="99"/>
      <c r="G103" s="99"/>
      <c r="H103" s="99"/>
      <c r="I103" s="99"/>
      <c r="J103" s="99"/>
      <c r="K103" s="99"/>
      <c r="L103" s="99"/>
      <c r="M103" s="99"/>
      <c r="N103" s="99"/>
      <c r="O103" s="99"/>
      <c r="P103" s="71"/>
      <c r="Q103" s="71"/>
      <c r="R103" s="71"/>
      <c r="S103" s="71"/>
      <c r="T103" s="71"/>
      <c r="U103" s="71"/>
      <c r="V103" s="71"/>
      <c r="W103" s="71"/>
      <c r="X103" s="71"/>
      <c r="Y103" s="71"/>
      <c r="Z103" s="71"/>
    </row>
    <row r="104" spans="1:26" ht="14.25" customHeight="1" x14ac:dyDescent="0.2">
      <c r="A104" s="13"/>
      <c r="B104" s="184" t="s">
        <v>321</v>
      </c>
      <c r="C104" s="184"/>
      <c r="D104" s="184"/>
      <c r="E104" s="184">
        <f t="shared" ref="E104:H104" si="39">E$16</f>
        <v>2022</v>
      </c>
      <c r="F104" s="184">
        <f t="shared" si="39"/>
        <v>2023</v>
      </c>
      <c r="G104" s="184">
        <f t="shared" si="39"/>
        <v>2024</v>
      </c>
      <c r="H104" s="187">
        <f t="shared" si="39"/>
        <v>2025</v>
      </c>
      <c r="I104" s="186"/>
      <c r="J104" s="187">
        <f t="shared" ref="J104:O104" si="40">J$16</f>
        <v>2026</v>
      </c>
      <c r="K104" s="184">
        <f t="shared" si="40"/>
        <v>2027</v>
      </c>
      <c r="L104" s="184">
        <f t="shared" si="40"/>
        <v>2028</v>
      </c>
      <c r="M104" s="184">
        <f t="shared" si="40"/>
        <v>2029</v>
      </c>
      <c r="N104" s="184">
        <f t="shared" si="40"/>
        <v>2030</v>
      </c>
      <c r="O104" s="184">
        <f t="shared" si="40"/>
        <v>2031</v>
      </c>
      <c r="P104" s="71"/>
      <c r="Q104" s="71"/>
      <c r="R104" s="71"/>
      <c r="S104" s="71"/>
      <c r="T104" s="71"/>
      <c r="U104" s="71"/>
      <c r="V104" s="71"/>
      <c r="W104" s="71"/>
      <c r="X104" s="71"/>
      <c r="Y104" s="71"/>
      <c r="Z104" s="71"/>
    </row>
    <row r="105" spans="1:26" ht="14.25" customHeight="1" x14ac:dyDescent="0.2">
      <c r="A105" s="13"/>
      <c r="B105" s="114" t="s">
        <v>185</v>
      </c>
      <c r="C105" s="102"/>
      <c r="D105" s="102"/>
      <c r="E105" s="119" t="s">
        <v>313</v>
      </c>
      <c r="F105" s="119" t="s">
        <v>313</v>
      </c>
      <c r="G105" s="127">
        <f t="shared" ref="G105:H105" si="41">G86</f>
        <v>0</v>
      </c>
      <c r="H105" s="127">
        <f t="shared" si="41"/>
        <v>0</v>
      </c>
      <c r="I105" s="99"/>
      <c r="J105" s="110">
        <f t="shared" ref="J105:O105" si="42">J86</f>
        <v>0</v>
      </c>
      <c r="K105" s="110">
        <f t="shared" si="42"/>
        <v>0</v>
      </c>
      <c r="L105" s="110">
        <f t="shared" si="42"/>
        <v>0</v>
      </c>
      <c r="M105" s="110">
        <f t="shared" si="42"/>
        <v>0</v>
      </c>
      <c r="N105" s="110">
        <f t="shared" si="42"/>
        <v>0</v>
      </c>
      <c r="O105" s="110">
        <f t="shared" si="42"/>
        <v>0</v>
      </c>
      <c r="P105" s="71"/>
      <c r="Q105" s="71"/>
      <c r="R105" s="71"/>
      <c r="S105" s="71"/>
      <c r="T105" s="71"/>
      <c r="U105" s="71"/>
      <c r="V105" s="71"/>
      <c r="W105" s="71"/>
      <c r="X105" s="71"/>
      <c r="Y105" s="71"/>
      <c r="Z105" s="71"/>
    </row>
    <row r="106" spans="1:26" ht="14.25" customHeight="1" x14ac:dyDescent="0.2">
      <c r="A106" s="13"/>
      <c r="B106" s="114" t="s">
        <v>205</v>
      </c>
      <c r="C106" s="102"/>
      <c r="D106" s="102"/>
      <c r="E106" s="119" t="s">
        <v>313</v>
      </c>
      <c r="F106" s="119" t="s">
        <v>313</v>
      </c>
      <c r="G106" s="127">
        <f t="shared" ref="G106:H106" si="43">G94</f>
        <v>0</v>
      </c>
      <c r="H106" s="127">
        <f t="shared" si="43"/>
        <v>0</v>
      </c>
      <c r="I106" s="99"/>
      <c r="J106" s="110">
        <f t="shared" ref="J106:O106" si="44">MIN(J94,0)</f>
        <v>0</v>
      </c>
      <c r="K106" s="110">
        <f t="shared" si="44"/>
        <v>0</v>
      </c>
      <c r="L106" s="110">
        <f t="shared" si="44"/>
        <v>0</v>
      </c>
      <c r="M106" s="110">
        <f t="shared" si="44"/>
        <v>0</v>
      </c>
      <c r="N106" s="110">
        <f t="shared" si="44"/>
        <v>0</v>
      </c>
      <c r="O106" s="110">
        <f t="shared" si="44"/>
        <v>0</v>
      </c>
      <c r="P106" s="71"/>
      <c r="Q106" s="71"/>
      <c r="R106" s="71"/>
      <c r="S106" s="71"/>
      <c r="T106" s="71"/>
      <c r="U106" s="71"/>
      <c r="V106" s="71"/>
      <c r="W106" s="71"/>
      <c r="X106" s="71"/>
      <c r="Y106" s="71"/>
      <c r="Z106" s="71"/>
    </row>
    <row r="107" spans="1:26" ht="14.25" customHeight="1" x14ac:dyDescent="0.2">
      <c r="A107" s="13"/>
      <c r="B107" s="114" t="s">
        <v>322</v>
      </c>
      <c r="C107" s="102"/>
      <c r="D107" s="102"/>
      <c r="E107" s="119" t="s">
        <v>313</v>
      </c>
      <c r="F107" s="119" t="s">
        <v>313</v>
      </c>
      <c r="G107" s="110">
        <f>'B12_Historical BS'!F53-'B12_Historical BS'!G53</f>
        <v>0</v>
      </c>
      <c r="H107" s="110">
        <f>'B12_Historical BS'!G53-'B12_Historical BS'!H53</f>
        <v>0</v>
      </c>
      <c r="I107" s="99"/>
      <c r="J107" s="227"/>
      <c r="K107" s="227"/>
      <c r="L107" s="227"/>
      <c r="M107" s="227"/>
      <c r="N107" s="227"/>
      <c r="O107" s="227"/>
      <c r="P107" s="71"/>
      <c r="Q107" s="71"/>
      <c r="R107" s="71"/>
      <c r="S107" s="71"/>
      <c r="T107" s="71"/>
      <c r="U107" s="71"/>
      <c r="V107" s="71"/>
      <c r="W107" s="71"/>
      <c r="X107" s="71"/>
      <c r="Y107" s="71"/>
      <c r="Z107" s="71"/>
    </row>
    <row r="108" spans="1:26" ht="14.25" customHeight="1" x14ac:dyDescent="0.2">
      <c r="A108" s="13"/>
      <c r="B108" s="114" t="s">
        <v>323</v>
      </c>
      <c r="C108" s="102"/>
      <c r="D108" s="102"/>
      <c r="E108" s="119" t="s">
        <v>313</v>
      </c>
      <c r="F108" s="119" t="s">
        <v>313</v>
      </c>
      <c r="G108" s="227"/>
      <c r="H108" s="227"/>
      <c r="I108" s="99"/>
      <c r="J108" s="227"/>
      <c r="K108" s="227"/>
      <c r="L108" s="227"/>
      <c r="M108" s="227"/>
      <c r="N108" s="227"/>
      <c r="O108" s="227"/>
      <c r="P108" s="71"/>
      <c r="Q108" s="71"/>
      <c r="R108" s="71"/>
      <c r="S108" s="71"/>
      <c r="T108" s="71"/>
      <c r="U108" s="71"/>
      <c r="V108" s="71"/>
      <c r="W108" s="71"/>
      <c r="X108" s="71"/>
      <c r="Y108" s="71"/>
      <c r="Z108" s="71"/>
    </row>
    <row r="109" spans="1:26" ht="14.25" customHeight="1" x14ac:dyDescent="0.2">
      <c r="A109" s="13"/>
      <c r="B109" s="114" t="s">
        <v>309</v>
      </c>
      <c r="C109" s="102"/>
      <c r="D109" s="102"/>
      <c r="E109" s="119" t="s">
        <v>313</v>
      </c>
      <c r="F109" s="119" t="s">
        <v>313</v>
      </c>
      <c r="G109" s="127">
        <f t="shared" ref="G109:H109" si="45">G102</f>
        <v>0</v>
      </c>
      <c r="H109" s="127">
        <f t="shared" si="45"/>
        <v>0</v>
      </c>
      <c r="I109" s="99"/>
      <c r="J109" s="127">
        <f t="shared" ref="J109:O109" si="46">J102</f>
        <v>0</v>
      </c>
      <c r="K109" s="127">
        <f t="shared" si="46"/>
        <v>0</v>
      </c>
      <c r="L109" s="127">
        <f t="shared" si="46"/>
        <v>0</v>
      </c>
      <c r="M109" s="127">
        <f t="shared" si="46"/>
        <v>0</v>
      </c>
      <c r="N109" s="127">
        <f t="shared" si="46"/>
        <v>0</v>
      </c>
      <c r="O109" s="127">
        <f t="shared" si="46"/>
        <v>0</v>
      </c>
      <c r="P109" s="71"/>
      <c r="Q109" s="71"/>
      <c r="R109" s="71"/>
      <c r="S109" s="71"/>
      <c r="T109" s="71"/>
      <c r="U109" s="71"/>
      <c r="V109" s="71"/>
      <c r="W109" s="71"/>
      <c r="X109" s="71"/>
      <c r="Y109" s="71"/>
      <c r="Z109" s="71"/>
    </row>
    <row r="110" spans="1:26" ht="14.25" customHeight="1" x14ac:dyDescent="0.2">
      <c r="A110" s="12"/>
      <c r="B110" s="105" t="s">
        <v>324</v>
      </c>
      <c r="C110" s="106"/>
      <c r="D110" s="106"/>
      <c r="E110" s="128" t="s">
        <v>313</v>
      </c>
      <c r="F110" s="128" t="s">
        <v>313</v>
      </c>
      <c r="G110" s="107">
        <f t="shared" ref="G110:H110" si="47">SUM(G105:G109)</f>
        <v>0</v>
      </c>
      <c r="H110" s="107">
        <f t="shared" si="47"/>
        <v>0</v>
      </c>
      <c r="I110" s="108"/>
      <c r="J110" s="107">
        <f t="shared" ref="J110:O110" si="48">SUM(J105:J109)</f>
        <v>0</v>
      </c>
      <c r="K110" s="107">
        <f t="shared" si="48"/>
        <v>0</v>
      </c>
      <c r="L110" s="107">
        <f t="shared" si="48"/>
        <v>0</v>
      </c>
      <c r="M110" s="107">
        <f t="shared" si="48"/>
        <v>0</v>
      </c>
      <c r="N110" s="107">
        <f t="shared" si="48"/>
        <v>0</v>
      </c>
      <c r="O110" s="107">
        <f t="shared" si="48"/>
        <v>0</v>
      </c>
      <c r="P110" s="109"/>
      <c r="Q110" s="109"/>
      <c r="R110" s="109"/>
      <c r="S110" s="109"/>
      <c r="T110" s="109"/>
      <c r="U110" s="109"/>
      <c r="V110" s="109"/>
      <c r="W110" s="109"/>
      <c r="X110" s="109"/>
      <c r="Y110" s="109"/>
      <c r="Z110" s="109"/>
    </row>
    <row r="111" spans="1:26" ht="14.25" customHeight="1" x14ac:dyDescent="0.2">
      <c r="A111" s="13"/>
      <c r="B111" s="114" t="s">
        <v>325</v>
      </c>
      <c r="C111" s="102"/>
      <c r="D111" s="102"/>
      <c r="E111" s="119" t="s">
        <v>313</v>
      </c>
      <c r="F111" s="119" t="s">
        <v>313</v>
      </c>
      <c r="G111" s="227"/>
      <c r="H111" s="227"/>
      <c r="I111" s="99"/>
      <c r="J111" s="227"/>
      <c r="K111" s="227"/>
      <c r="L111" s="227"/>
      <c r="M111" s="227"/>
      <c r="N111" s="227"/>
      <c r="O111" s="227"/>
      <c r="P111" s="71"/>
      <c r="Q111" s="71"/>
      <c r="R111" s="71"/>
      <c r="S111" s="71"/>
      <c r="T111" s="71"/>
      <c r="U111" s="71"/>
      <c r="V111" s="71"/>
      <c r="W111" s="71"/>
      <c r="X111" s="71"/>
      <c r="Y111" s="71"/>
      <c r="Z111" s="71"/>
    </row>
    <row r="112" spans="1:26" ht="14.25" customHeight="1" x14ac:dyDescent="0.2">
      <c r="A112" s="13"/>
      <c r="B112" s="114" t="s">
        <v>326</v>
      </c>
      <c r="C112" s="102"/>
      <c r="D112" s="102"/>
      <c r="E112" s="119" t="s">
        <v>313</v>
      </c>
      <c r="F112" s="119" t="s">
        <v>313</v>
      </c>
      <c r="G112" s="227"/>
      <c r="H112" s="227"/>
      <c r="I112" s="99"/>
      <c r="J112" s="227"/>
      <c r="K112" s="227"/>
      <c r="L112" s="227"/>
      <c r="M112" s="227"/>
      <c r="N112" s="227"/>
      <c r="O112" s="227"/>
      <c r="P112" s="71"/>
      <c r="Q112" s="71"/>
      <c r="R112" s="71"/>
      <c r="S112" s="71"/>
      <c r="T112" s="71"/>
      <c r="U112" s="71"/>
      <c r="V112" s="71"/>
      <c r="W112" s="71"/>
      <c r="X112" s="71"/>
      <c r="Y112" s="71"/>
      <c r="Z112" s="71"/>
    </row>
    <row r="113" spans="1:26" ht="14.25" customHeight="1" x14ac:dyDescent="0.2">
      <c r="A113" s="13"/>
      <c r="B113" s="114" t="s">
        <v>327</v>
      </c>
      <c r="C113" s="102"/>
      <c r="D113" s="102"/>
      <c r="E113" s="119" t="s">
        <v>313</v>
      </c>
      <c r="F113" s="119" t="s">
        <v>313</v>
      </c>
      <c r="G113" s="227"/>
      <c r="H113" s="227"/>
      <c r="I113" s="99"/>
      <c r="J113" s="227"/>
      <c r="K113" s="227"/>
      <c r="L113" s="227"/>
      <c r="M113" s="227"/>
      <c r="N113" s="227"/>
      <c r="O113" s="227"/>
      <c r="P113" s="71"/>
      <c r="Q113" s="71"/>
      <c r="R113" s="71"/>
      <c r="S113" s="71"/>
      <c r="T113" s="71"/>
      <c r="U113" s="71"/>
      <c r="V113" s="71"/>
      <c r="W113" s="71"/>
      <c r="X113" s="71"/>
      <c r="Y113" s="71"/>
      <c r="Z113" s="71"/>
    </row>
    <row r="114" spans="1:26" ht="14.25" customHeight="1" x14ac:dyDescent="0.2">
      <c r="A114" s="12"/>
      <c r="B114" s="105" t="s">
        <v>328</v>
      </c>
      <c r="C114" s="106"/>
      <c r="D114" s="106"/>
      <c r="E114" s="128" t="s">
        <v>313</v>
      </c>
      <c r="F114" s="128" t="s">
        <v>313</v>
      </c>
      <c r="G114" s="107">
        <f t="shared" ref="G114:H114" si="49">SUM(G111:G113)</f>
        <v>0</v>
      </c>
      <c r="H114" s="107">
        <f t="shared" si="49"/>
        <v>0</v>
      </c>
      <c r="I114" s="108"/>
      <c r="J114" s="107">
        <f t="shared" ref="J114:O114" si="50">SUM(J111:J113)</f>
        <v>0</v>
      </c>
      <c r="K114" s="107">
        <f t="shared" si="50"/>
        <v>0</v>
      </c>
      <c r="L114" s="107">
        <f t="shared" si="50"/>
        <v>0</v>
      </c>
      <c r="M114" s="107">
        <f t="shared" si="50"/>
        <v>0</v>
      </c>
      <c r="N114" s="107">
        <f t="shared" si="50"/>
        <v>0</v>
      </c>
      <c r="O114" s="107">
        <f t="shared" si="50"/>
        <v>0</v>
      </c>
      <c r="P114" s="109"/>
      <c r="Q114" s="109"/>
      <c r="R114" s="109"/>
      <c r="S114" s="109"/>
      <c r="T114" s="109"/>
      <c r="U114" s="109"/>
      <c r="V114" s="109"/>
      <c r="W114" s="109"/>
      <c r="X114" s="109"/>
      <c r="Y114" s="109"/>
      <c r="Z114" s="109"/>
    </row>
    <row r="115" spans="1:26" ht="14.25" customHeight="1" x14ac:dyDescent="0.2">
      <c r="A115" s="13"/>
      <c r="B115" s="114" t="s">
        <v>329</v>
      </c>
      <c r="C115" s="102"/>
      <c r="D115" s="102"/>
      <c r="E115" s="119" t="s">
        <v>313</v>
      </c>
      <c r="F115" s="119" t="s">
        <v>313</v>
      </c>
      <c r="G115" s="227"/>
      <c r="H115" s="227"/>
      <c r="I115" s="99"/>
      <c r="J115" s="227"/>
      <c r="K115" s="227"/>
      <c r="L115" s="227"/>
      <c r="M115" s="227"/>
      <c r="N115" s="227"/>
      <c r="O115" s="227"/>
      <c r="P115" s="71"/>
      <c r="Q115" s="71"/>
      <c r="R115" s="71"/>
      <c r="S115" s="71"/>
      <c r="T115" s="71"/>
      <c r="U115" s="71"/>
      <c r="V115" s="71"/>
      <c r="W115" s="71"/>
      <c r="X115" s="71"/>
      <c r="Y115" s="71"/>
      <c r="Z115" s="71"/>
    </row>
    <row r="116" spans="1:26" ht="14.25" customHeight="1" x14ac:dyDescent="0.2">
      <c r="A116" s="13"/>
      <c r="B116" s="114" t="s">
        <v>330</v>
      </c>
      <c r="C116" s="102"/>
      <c r="D116" s="102"/>
      <c r="E116" s="119" t="s">
        <v>313</v>
      </c>
      <c r="F116" s="119" t="s">
        <v>313</v>
      </c>
      <c r="G116" s="227"/>
      <c r="H116" s="227"/>
      <c r="I116" s="99"/>
      <c r="J116" s="227"/>
      <c r="K116" s="227"/>
      <c r="L116" s="227"/>
      <c r="M116" s="227"/>
      <c r="N116" s="227"/>
      <c r="O116" s="227"/>
      <c r="P116" s="71"/>
      <c r="Q116" s="71"/>
      <c r="R116" s="71"/>
      <c r="S116" s="71"/>
      <c r="T116" s="71"/>
      <c r="U116" s="71"/>
      <c r="V116" s="71"/>
      <c r="W116" s="71"/>
      <c r="X116" s="71"/>
      <c r="Y116" s="71"/>
      <c r="Z116" s="71"/>
    </row>
    <row r="117" spans="1:26" ht="14.25" customHeight="1" x14ac:dyDescent="0.2">
      <c r="A117" s="13"/>
      <c r="B117" s="114" t="s">
        <v>331</v>
      </c>
      <c r="C117" s="102"/>
      <c r="D117" s="102"/>
      <c r="E117" s="119" t="s">
        <v>313</v>
      </c>
      <c r="F117" s="119" t="s">
        <v>313</v>
      </c>
      <c r="G117" s="227"/>
      <c r="H117" s="227"/>
      <c r="I117" s="99"/>
      <c r="J117" s="227"/>
      <c r="K117" s="227"/>
      <c r="L117" s="227"/>
      <c r="M117" s="227"/>
      <c r="N117" s="227"/>
      <c r="O117" s="227"/>
      <c r="P117" s="71"/>
      <c r="Q117" s="71"/>
      <c r="R117" s="71"/>
      <c r="S117" s="71"/>
      <c r="T117" s="71"/>
      <c r="U117" s="71"/>
      <c r="V117" s="71"/>
      <c r="W117" s="71"/>
      <c r="X117" s="71"/>
      <c r="Y117" s="71"/>
      <c r="Z117" s="71"/>
    </row>
    <row r="118" spans="1:26" ht="14.25" customHeight="1" x14ac:dyDescent="0.2">
      <c r="A118" s="13"/>
      <c r="B118" s="114" t="s">
        <v>332</v>
      </c>
      <c r="C118" s="102"/>
      <c r="D118" s="102"/>
      <c r="E118" s="119" t="s">
        <v>313</v>
      </c>
      <c r="F118" s="119" t="s">
        <v>313</v>
      </c>
      <c r="G118" s="227"/>
      <c r="H118" s="227"/>
      <c r="I118" s="99"/>
      <c r="J118" s="227"/>
      <c r="K118" s="227"/>
      <c r="L118" s="227"/>
      <c r="M118" s="227"/>
      <c r="N118" s="227"/>
      <c r="O118" s="227"/>
      <c r="P118" s="71"/>
      <c r="Q118" s="71"/>
      <c r="R118" s="71"/>
      <c r="S118" s="71"/>
      <c r="T118" s="71"/>
      <c r="U118" s="71"/>
      <c r="V118" s="71"/>
      <c r="W118" s="71"/>
      <c r="X118" s="71"/>
      <c r="Y118" s="71"/>
      <c r="Z118" s="71"/>
    </row>
    <row r="119" spans="1:26" ht="14.25" customHeight="1" x14ac:dyDescent="0.2">
      <c r="A119" s="13"/>
      <c r="B119" s="114" t="s">
        <v>333</v>
      </c>
      <c r="C119" s="102"/>
      <c r="D119" s="102"/>
      <c r="E119" s="119" t="s">
        <v>313</v>
      </c>
      <c r="F119" s="119" t="s">
        <v>313</v>
      </c>
      <c r="G119" s="227"/>
      <c r="H119" s="227"/>
      <c r="I119" s="99"/>
      <c r="J119" s="227"/>
      <c r="K119" s="227"/>
      <c r="L119" s="227"/>
      <c r="M119" s="227"/>
      <c r="N119" s="227"/>
      <c r="O119" s="227"/>
      <c r="P119" s="71"/>
      <c r="Q119" s="71"/>
      <c r="R119" s="71"/>
      <c r="S119" s="71"/>
      <c r="T119" s="71"/>
      <c r="U119" s="71"/>
      <c r="V119" s="71"/>
      <c r="W119" s="71"/>
      <c r="X119" s="71"/>
      <c r="Y119" s="71"/>
      <c r="Z119" s="71"/>
    </row>
    <row r="120" spans="1:26" ht="14.25" customHeight="1" x14ac:dyDescent="0.2">
      <c r="A120" s="13"/>
      <c r="B120" s="114" t="s">
        <v>139</v>
      </c>
      <c r="C120" s="102"/>
      <c r="D120" s="102"/>
      <c r="E120" s="119"/>
      <c r="F120" s="119" t="s">
        <v>313</v>
      </c>
      <c r="G120" s="227"/>
      <c r="H120" s="227"/>
      <c r="I120" s="99"/>
      <c r="J120" s="227"/>
      <c r="K120" s="227"/>
      <c r="L120" s="227"/>
      <c r="M120" s="227"/>
      <c r="N120" s="227"/>
      <c r="O120" s="227"/>
      <c r="P120" s="71"/>
      <c r="Q120" s="71"/>
      <c r="R120" s="71"/>
      <c r="S120" s="71"/>
      <c r="T120" s="71"/>
      <c r="U120" s="71"/>
      <c r="V120" s="71"/>
      <c r="W120" s="71"/>
      <c r="X120" s="71"/>
      <c r="Y120" s="71"/>
      <c r="Z120" s="71"/>
    </row>
    <row r="121" spans="1:26" ht="14.25" customHeight="1" x14ac:dyDescent="0.2">
      <c r="A121" s="13"/>
      <c r="B121" s="129" t="s">
        <v>334</v>
      </c>
      <c r="C121" s="102"/>
      <c r="D121" s="102"/>
      <c r="E121" s="119" t="s">
        <v>313</v>
      </c>
      <c r="F121" s="119" t="s">
        <v>313</v>
      </c>
      <c r="G121" s="227"/>
      <c r="H121" s="227"/>
      <c r="I121" s="99"/>
      <c r="J121" s="227"/>
      <c r="K121" s="227"/>
      <c r="L121" s="227"/>
      <c r="M121" s="227"/>
      <c r="N121" s="227"/>
      <c r="O121" s="227"/>
      <c r="P121" s="71"/>
      <c r="Q121" s="71"/>
      <c r="R121" s="71"/>
      <c r="S121" s="71"/>
      <c r="T121" s="71"/>
      <c r="U121" s="71"/>
      <c r="V121" s="71"/>
      <c r="W121" s="71"/>
      <c r="X121" s="71"/>
      <c r="Y121" s="71"/>
      <c r="Z121" s="71"/>
    </row>
    <row r="122" spans="1:26" ht="14.25" customHeight="1" x14ac:dyDescent="0.2">
      <c r="A122" s="13"/>
      <c r="B122" s="129" t="s">
        <v>335</v>
      </c>
      <c r="C122" s="102"/>
      <c r="D122" s="102"/>
      <c r="E122" s="119" t="s">
        <v>313</v>
      </c>
      <c r="F122" s="119" t="s">
        <v>313</v>
      </c>
      <c r="G122" s="227"/>
      <c r="H122" s="227"/>
      <c r="I122" s="99"/>
      <c r="J122" s="227"/>
      <c r="K122" s="227"/>
      <c r="L122" s="227"/>
      <c r="M122" s="227"/>
      <c r="N122" s="227"/>
      <c r="O122" s="227"/>
      <c r="P122" s="71"/>
      <c r="Q122" s="71"/>
      <c r="R122" s="71"/>
      <c r="S122" s="71"/>
      <c r="T122" s="71"/>
      <c r="U122" s="71"/>
      <c r="V122" s="71"/>
      <c r="W122" s="71"/>
      <c r="X122" s="71"/>
      <c r="Y122" s="71"/>
      <c r="Z122" s="71"/>
    </row>
    <row r="123" spans="1:26" ht="14.25" customHeight="1" x14ac:dyDescent="0.2">
      <c r="A123" s="13"/>
      <c r="B123" s="114" t="s">
        <v>336</v>
      </c>
      <c r="C123" s="13"/>
      <c r="D123" s="13"/>
      <c r="E123" s="119" t="s">
        <v>313</v>
      </c>
      <c r="F123" s="119" t="s">
        <v>313</v>
      </c>
      <c r="G123" s="227"/>
      <c r="H123" s="227"/>
      <c r="I123" s="99"/>
      <c r="J123" s="227"/>
      <c r="K123" s="227"/>
      <c r="L123" s="227"/>
      <c r="M123" s="227"/>
      <c r="N123" s="227"/>
      <c r="O123" s="227"/>
      <c r="P123" s="71"/>
      <c r="Q123" s="71"/>
      <c r="R123" s="71"/>
      <c r="S123" s="71"/>
      <c r="T123" s="71"/>
      <c r="U123" s="71"/>
      <c r="V123" s="71"/>
      <c r="W123" s="71"/>
      <c r="X123" s="71"/>
      <c r="Y123" s="71"/>
      <c r="Z123" s="71"/>
    </row>
    <row r="124" spans="1:26" ht="14.25" customHeight="1" x14ac:dyDescent="0.2">
      <c r="A124" s="12"/>
      <c r="B124" s="105" t="s">
        <v>337</v>
      </c>
      <c r="C124" s="106"/>
      <c r="D124" s="106"/>
      <c r="E124" s="128" t="s">
        <v>313</v>
      </c>
      <c r="F124" s="128" t="s">
        <v>313</v>
      </c>
      <c r="G124" s="107">
        <f t="shared" ref="G124:H124" si="51">SUM(G115:G123)</f>
        <v>0</v>
      </c>
      <c r="H124" s="107">
        <f t="shared" si="51"/>
        <v>0</v>
      </c>
      <c r="I124" s="108"/>
      <c r="J124" s="107">
        <f t="shared" ref="J124:O124" si="52">SUM(J115:J123)</f>
        <v>0</v>
      </c>
      <c r="K124" s="107">
        <f t="shared" si="52"/>
        <v>0</v>
      </c>
      <c r="L124" s="107">
        <f t="shared" si="52"/>
        <v>0</v>
      </c>
      <c r="M124" s="107">
        <f t="shared" si="52"/>
        <v>0</v>
      </c>
      <c r="N124" s="107">
        <f t="shared" si="52"/>
        <v>0</v>
      </c>
      <c r="O124" s="107">
        <f t="shared" si="52"/>
        <v>0</v>
      </c>
      <c r="P124" s="109"/>
      <c r="Q124" s="109"/>
      <c r="R124" s="109"/>
      <c r="S124" s="109"/>
      <c r="T124" s="109"/>
      <c r="U124" s="109"/>
      <c r="V124" s="109"/>
      <c r="W124" s="109"/>
      <c r="X124" s="109"/>
      <c r="Y124" s="109"/>
      <c r="Z124" s="109"/>
    </row>
    <row r="125" spans="1:26" ht="14.25" customHeight="1" x14ac:dyDescent="0.2">
      <c r="A125" s="12"/>
      <c r="B125" s="111" t="s">
        <v>338</v>
      </c>
      <c r="C125" s="130"/>
      <c r="D125" s="130"/>
      <c r="E125" s="131" t="s">
        <v>313</v>
      </c>
      <c r="F125" s="131" t="s">
        <v>313</v>
      </c>
      <c r="G125" s="113">
        <f t="shared" ref="G125:H125" si="53">SUM(G110,G114,G124)</f>
        <v>0</v>
      </c>
      <c r="H125" s="113">
        <f t="shared" si="53"/>
        <v>0</v>
      </c>
      <c r="I125" s="108"/>
      <c r="J125" s="113">
        <f t="shared" ref="J125:O125" si="54">SUM(J110,J114,J124)</f>
        <v>0</v>
      </c>
      <c r="K125" s="113">
        <f t="shared" si="54"/>
        <v>0</v>
      </c>
      <c r="L125" s="113">
        <f t="shared" si="54"/>
        <v>0</v>
      </c>
      <c r="M125" s="113">
        <f t="shared" si="54"/>
        <v>0</v>
      </c>
      <c r="N125" s="113">
        <f t="shared" si="54"/>
        <v>0</v>
      </c>
      <c r="O125" s="113">
        <f t="shared" si="54"/>
        <v>0</v>
      </c>
      <c r="P125" s="109"/>
      <c r="Q125" s="109"/>
      <c r="R125" s="109"/>
      <c r="S125" s="109"/>
      <c r="T125" s="109"/>
      <c r="U125" s="109"/>
      <c r="V125" s="109"/>
      <c r="W125" s="109"/>
      <c r="X125" s="109"/>
      <c r="Y125" s="109"/>
      <c r="Z125" s="109"/>
    </row>
    <row r="126" spans="1:26" ht="14.25" customHeight="1" x14ac:dyDescent="0.2">
      <c r="A126" s="45" t="s">
        <v>303</v>
      </c>
      <c r="B126" s="129" t="s">
        <v>339</v>
      </c>
      <c r="C126" s="132"/>
      <c r="D126" s="132"/>
      <c r="E126" s="132"/>
      <c r="F126" s="132"/>
      <c r="G126" s="132"/>
      <c r="H126" s="132"/>
      <c r="I126" s="99"/>
      <c r="J126" s="227"/>
      <c r="K126" s="227"/>
      <c r="L126" s="227"/>
      <c r="M126" s="227"/>
      <c r="N126" s="227"/>
      <c r="O126" s="227"/>
      <c r="P126" s="71"/>
      <c r="Q126" s="71"/>
      <c r="R126" s="71"/>
      <c r="S126" s="71"/>
      <c r="T126" s="71"/>
      <c r="U126" s="71"/>
      <c r="V126" s="71"/>
      <c r="W126" s="71"/>
      <c r="X126" s="71"/>
      <c r="Y126" s="71"/>
      <c r="Z126" s="71"/>
    </row>
    <row r="127" spans="1:26" ht="14.25" customHeight="1" x14ac:dyDescent="0.2">
      <c r="A127" s="12"/>
      <c r="B127" s="111" t="s">
        <v>340</v>
      </c>
      <c r="C127" s="130"/>
      <c r="D127" s="130"/>
      <c r="E127" s="131" t="s">
        <v>313</v>
      </c>
      <c r="F127" s="131" t="s">
        <v>313</v>
      </c>
      <c r="G127" s="113">
        <f t="shared" ref="G127:H127" si="55">SUM(G125,G126)</f>
        <v>0</v>
      </c>
      <c r="H127" s="113">
        <f t="shared" si="55"/>
        <v>0</v>
      </c>
      <c r="I127" s="108"/>
      <c r="J127" s="113">
        <f t="shared" ref="J127:O127" si="56">SUM(J125,J126)</f>
        <v>0</v>
      </c>
      <c r="K127" s="113">
        <f t="shared" si="56"/>
        <v>0</v>
      </c>
      <c r="L127" s="113">
        <f t="shared" si="56"/>
        <v>0</v>
      </c>
      <c r="M127" s="113">
        <f t="shared" si="56"/>
        <v>0</v>
      </c>
      <c r="N127" s="113">
        <f t="shared" si="56"/>
        <v>0</v>
      </c>
      <c r="O127" s="113">
        <f t="shared" si="56"/>
        <v>0</v>
      </c>
      <c r="P127" s="109"/>
      <c r="Q127" s="109"/>
      <c r="R127" s="109"/>
      <c r="S127" s="109"/>
      <c r="T127" s="109"/>
      <c r="U127" s="109"/>
      <c r="V127" s="109"/>
      <c r="W127" s="109"/>
      <c r="X127" s="109"/>
      <c r="Y127" s="109"/>
      <c r="Z127" s="109"/>
    </row>
    <row r="128" spans="1:26" ht="14.25" customHeight="1" x14ac:dyDescent="0.2">
      <c r="A128" s="12"/>
      <c r="B128" s="58" t="s">
        <v>341</v>
      </c>
      <c r="C128" s="116"/>
      <c r="D128" s="133"/>
      <c r="E128" s="126" t="s">
        <v>313</v>
      </c>
      <c r="F128" s="117">
        <f>'B12_Historical BS'!F15</f>
        <v>0</v>
      </c>
      <c r="G128" s="117">
        <f t="shared" ref="G128:H128" si="57">F128+G127</f>
        <v>0</v>
      </c>
      <c r="H128" s="117">
        <f t="shared" si="57"/>
        <v>0</v>
      </c>
      <c r="I128" s="108"/>
      <c r="J128" s="117">
        <f>H128+J127</f>
        <v>0</v>
      </c>
      <c r="K128" s="117">
        <f t="shared" ref="K128:O128" si="58">J128+K127</f>
        <v>0</v>
      </c>
      <c r="L128" s="117">
        <f t="shared" si="58"/>
        <v>0</v>
      </c>
      <c r="M128" s="117">
        <f t="shared" si="58"/>
        <v>0</v>
      </c>
      <c r="N128" s="117">
        <f t="shared" si="58"/>
        <v>0</v>
      </c>
      <c r="O128" s="117">
        <f t="shared" si="58"/>
        <v>0</v>
      </c>
      <c r="P128" s="109"/>
      <c r="Q128" s="109"/>
      <c r="R128" s="109"/>
      <c r="S128" s="109"/>
      <c r="T128" s="109"/>
      <c r="U128" s="109"/>
      <c r="V128" s="109"/>
      <c r="W128" s="109"/>
      <c r="X128" s="109"/>
      <c r="Y128" s="109"/>
      <c r="Z128" s="109"/>
    </row>
    <row r="129" spans="1:26" ht="14.25" customHeight="1" x14ac:dyDescent="0.2">
      <c r="A129" s="12"/>
      <c r="B129" s="134"/>
      <c r="C129" s="135"/>
      <c r="D129" s="136"/>
      <c r="E129" s="135"/>
      <c r="F129" s="108"/>
      <c r="G129" s="108"/>
      <c r="H129" s="108"/>
      <c r="I129" s="108"/>
      <c r="J129" s="137"/>
      <c r="K129" s="137"/>
      <c r="L129" s="137"/>
      <c r="M129" s="137"/>
      <c r="N129" s="137"/>
      <c r="O129" s="137"/>
      <c r="P129" s="109"/>
      <c r="Q129" s="109"/>
      <c r="R129" s="109"/>
      <c r="S129" s="109"/>
      <c r="T129" s="109"/>
      <c r="U129" s="109"/>
      <c r="V129" s="109"/>
      <c r="W129" s="109"/>
      <c r="X129" s="109"/>
      <c r="Y129" s="109"/>
      <c r="Z129" s="109"/>
    </row>
    <row r="130" spans="1:26" ht="14.25" customHeight="1" x14ac:dyDescent="0.2">
      <c r="A130" s="13"/>
      <c r="B130" s="46"/>
      <c r="C130" s="46"/>
      <c r="D130" s="46"/>
      <c r="E130" s="46"/>
      <c r="F130" s="46"/>
      <c r="G130" s="138"/>
      <c r="H130" s="46"/>
      <c r="I130" s="46"/>
      <c r="J130" s="139"/>
      <c r="K130" s="139"/>
      <c r="L130" s="139"/>
      <c r="M130" s="140"/>
      <c r="N130" s="46"/>
      <c r="O130" s="46"/>
      <c r="P130" s="46"/>
      <c r="Q130" s="46"/>
      <c r="R130" s="46"/>
      <c r="S130" s="46"/>
      <c r="T130" s="46"/>
      <c r="U130" s="46"/>
      <c r="V130" s="46"/>
      <c r="W130" s="46"/>
      <c r="X130" s="46"/>
      <c r="Y130" s="46"/>
      <c r="Z130" s="46"/>
    </row>
    <row r="131" spans="1:26" ht="14.25" customHeight="1" x14ac:dyDescent="0.2">
      <c r="A131" s="13"/>
      <c r="B131" s="46"/>
      <c r="C131" s="46"/>
      <c r="D131" s="46"/>
      <c r="E131" s="46"/>
      <c r="F131" s="46"/>
      <c r="G131" s="46"/>
      <c r="H131" s="141"/>
      <c r="I131" s="46"/>
      <c r="J131" s="142" t="str">
        <f t="shared" ref="J131:O131" si="59">IF(J128&lt;0,"negative cash balance","")</f>
        <v/>
      </c>
      <c r="K131" s="142" t="str">
        <f t="shared" si="59"/>
        <v/>
      </c>
      <c r="L131" s="142" t="str">
        <f t="shared" si="59"/>
        <v/>
      </c>
      <c r="M131" s="142" t="str">
        <f t="shared" si="59"/>
        <v/>
      </c>
      <c r="N131" s="142" t="str">
        <f t="shared" si="59"/>
        <v/>
      </c>
      <c r="O131" s="142" t="str">
        <f t="shared" si="59"/>
        <v/>
      </c>
      <c r="P131" s="46"/>
      <c r="Q131" s="46"/>
      <c r="R131" s="46"/>
      <c r="S131" s="46"/>
      <c r="T131" s="46"/>
      <c r="U131" s="46"/>
      <c r="V131" s="46"/>
      <c r="W131" s="46"/>
      <c r="X131" s="46"/>
      <c r="Y131" s="46"/>
      <c r="Z131" s="46"/>
    </row>
    <row r="132" spans="1:26" ht="14.25" customHeight="1" x14ac:dyDescent="0.2">
      <c r="A132" s="13"/>
      <c r="B132" s="46"/>
      <c r="C132" s="46"/>
      <c r="D132" s="46"/>
      <c r="E132" s="64"/>
      <c r="F132" s="64"/>
      <c r="G132" s="64"/>
      <c r="H132" s="64"/>
      <c r="I132" s="46"/>
      <c r="J132" s="46"/>
      <c r="K132" s="46"/>
      <c r="L132" s="46"/>
      <c r="M132" s="46"/>
      <c r="N132" s="46"/>
      <c r="O132" s="46"/>
      <c r="P132" s="46"/>
      <c r="Q132" s="46"/>
      <c r="R132" s="46"/>
      <c r="S132" s="46"/>
      <c r="T132" s="46"/>
      <c r="U132" s="46"/>
      <c r="V132" s="46"/>
      <c r="W132" s="46"/>
      <c r="X132" s="46"/>
      <c r="Y132" s="46"/>
      <c r="Z132" s="46"/>
    </row>
    <row r="133" spans="1:26" ht="14.25" customHeight="1" x14ac:dyDescent="0.2">
      <c r="A133" s="13"/>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4.25" customHeight="1" x14ac:dyDescent="0.2">
      <c r="A134" s="13"/>
      <c r="B134" s="184" t="s">
        <v>342</v>
      </c>
      <c r="C134" s="184"/>
      <c r="D134" s="184"/>
      <c r="E134" s="184">
        <f t="shared" ref="E134:H134" si="60">E$16</f>
        <v>2022</v>
      </c>
      <c r="F134" s="184">
        <f t="shared" si="60"/>
        <v>2023</v>
      </c>
      <c r="G134" s="184">
        <f t="shared" si="60"/>
        <v>2024</v>
      </c>
      <c r="H134" s="184">
        <f t="shared" si="60"/>
        <v>2025</v>
      </c>
      <c r="I134" s="186"/>
      <c r="J134" s="187">
        <f t="shared" ref="J134:O134" si="61">J$16</f>
        <v>2026</v>
      </c>
      <c r="K134" s="187">
        <f t="shared" si="61"/>
        <v>2027</v>
      </c>
      <c r="L134" s="187">
        <f t="shared" si="61"/>
        <v>2028</v>
      </c>
      <c r="M134" s="187">
        <f t="shared" si="61"/>
        <v>2029</v>
      </c>
      <c r="N134" s="187">
        <f t="shared" si="61"/>
        <v>2030</v>
      </c>
      <c r="O134" s="187">
        <f t="shared" si="61"/>
        <v>2031</v>
      </c>
      <c r="P134" s="46"/>
      <c r="Q134" s="46"/>
      <c r="R134" s="46"/>
      <c r="S134" s="46"/>
      <c r="T134" s="46"/>
      <c r="U134" s="46"/>
      <c r="V134" s="46"/>
      <c r="W134" s="46"/>
      <c r="X134" s="46"/>
      <c r="Y134" s="46"/>
      <c r="Z134" s="46"/>
    </row>
    <row r="135" spans="1:26" ht="14.25" customHeight="1" x14ac:dyDescent="0.2">
      <c r="A135" s="13"/>
      <c r="B135" s="114" t="s">
        <v>135</v>
      </c>
      <c r="C135" s="143"/>
      <c r="D135" s="144"/>
      <c r="E135" s="119" t="s">
        <v>313</v>
      </c>
      <c r="F135" s="145" t="s">
        <v>313</v>
      </c>
      <c r="G135" s="146">
        <f>-'B12_Historical BS'!G56</f>
        <v>0</v>
      </c>
      <c r="H135" s="145">
        <f>-'B12_Historical BS'!H56</f>
        <v>0</v>
      </c>
      <c r="I135" s="46"/>
      <c r="J135" s="147">
        <f>SUM(H135,H136)</f>
        <v>0</v>
      </c>
      <c r="K135" s="147">
        <f t="shared" ref="K135:O135" si="62">SUM(J135,J136)</f>
        <v>0</v>
      </c>
      <c r="L135" s="147">
        <f t="shared" si="62"/>
        <v>0</v>
      </c>
      <c r="M135" s="147">
        <f t="shared" si="62"/>
        <v>0</v>
      </c>
      <c r="N135" s="147">
        <f t="shared" si="62"/>
        <v>0</v>
      </c>
      <c r="O135" s="147">
        <f t="shared" si="62"/>
        <v>0</v>
      </c>
      <c r="P135" s="46"/>
      <c r="Q135" s="46"/>
      <c r="R135" s="46"/>
      <c r="S135" s="46"/>
      <c r="T135" s="46"/>
      <c r="U135" s="46"/>
      <c r="V135" s="46"/>
      <c r="W135" s="46"/>
      <c r="X135" s="46"/>
      <c r="Y135" s="46"/>
      <c r="Z135" s="46"/>
    </row>
    <row r="136" spans="1:26" ht="14.25" customHeight="1" x14ac:dyDescent="0.2">
      <c r="A136" s="13"/>
      <c r="B136" s="114" t="s">
        <v>343</v>
      </c>
      <c r="C136" s="143"/>
      <c r="D136" s="144"/>
      <c r="E136" s="119" t="s">
        <v>313</v>
      </c>
      <c r="F136" s="145" t="s">
        <v>313</v>
      </c>
      <c r="G136" s="119" t="s">
        <v>313</v>
      </c>
      <c r="H136" s="148" t="s">
        <v>313</v>
      </c>
      <c r="I136" s="46"/>
      <c r="J136" s="149">
        <f t="shared" ref="J136:O136" si="63">J118</f>
        <v>0</v>
      </c>
      <c r="K136" s="149">
        <f t="shared" si="63"/>
        <v>0</v>
      </c>
      <c r="L136" s="149">
        <f t="shared" si="63"/>
        <v>0</v>
      </c>
      <c r="M136" s="149">
        <f t="shared" si="63"/>
        <v>0</v>
      </c>
      <c r="N136" s="149">
        <f t="shared" si="63"/>
        <v>0</v>
      </c>
      <c r="O136" s="149">
        <f t="shared" si="63"/>
        <v>0</v>
      </c>
      <c r="P136" s="46"/>
      <c r="Q136" s="46"/>
      <c r="R136" s="46"/>
      <c r="S136" s="46"/>
      <c r="T136" s="46"/>
      <c r="U136" s="46"/>
      <c r="V136" s="46"/>
      <c r="W136" s="46"/>
      <c r="X136" s="46"/>
      <c r="Y136" s="46"/>
      <c r="Z136" s="46"/>
    </row>
    <row r="137" spans="1:26" ht="14.25" customHeight="1" x14ac:dyDescent="0.2">
      <c r="A137" s="45"/>
      <c r="B137" s="114" t="s">
        <v>137</v>
      </c>
      <c r="C137" s="143"/>
      <c r="D137" s="144"/>
      <c r="E137" s="119" t="s">
        <v>313</v>
      </c>
      <c r="F137" s="145" t="s">
        <v>313</v>
      </c>
      <c r="G137" s="119">
        <f>-'B12_Historical BS'!G57</f>
        <v>0</v>
      </c>
      <c r="H137" s="148">
        <f>-'B12_Historical BS'!H57</f>
        <v>0</v>
      </c>
      <c r="I137" s="46"/>
      <c r="J137" s="104">
        <f t="shared" ref="J137:J138" si="64">H137+J119</f>
        <v>0</v>
      </c>
      <c r="K137" s="104">
        <f t="shared" ref="K137:O137" si="65">J137+K119</f>
        <v>0</v>
      </c>
      <c r="L137" s="104">
        <f t="shared" si="65"/>
        <v>0</v>
      </c>
      <c r="M137" s="104">
        <f t="shared" si="65"/>
        <v>0</v>
      </c>
      <c r="N137" s="104">
        <f t="shared" si="65"/>
        <v>0</v>
      </c>
      <c r="O137" s="104">
        <f t="shared" si="65"/>
        <v>0</v>
      </c>
      <c r="P137" s="46"/>
      <c r="Q137" s="46"/>
      <c r="R137" s="46"/>
      <c r="S137" s="46"/>
      <c r="T137" s="46"/>
      <c r="U137" s="46"/>
      <c r="V137" s="46"/>
      <c r="W137" s="46"/>
      <c r="X137" s="46"/>
      <c r="Y137" s="46"/>
      <c r="Z137" s="46"/>
    </row>
    <row r="138" spans="1:26" ht="14.25" customHeight="1" x14ac:dyDescent="0.2">
      <c r="A138" s="45"/>
      <c r="B138" s="114" t="s">
        <v>139</v>
      </c>
      <c r="C138" s="143"/>
      <c r="D138" s="144"/>
      <c r="E138" s="119" t="s">
        <v>313</v>
      </c>
      <c r="F138" s="145" t="s">
        <v>313</v>
      </c>
      <c r="G138" s="119">
        <f>-'B12_Historical BS'!G58</f>
        <v>0</v>
      </c>
      <c r="H138" s="148">
        <f>-'B12_Historical BS'!H58</f>
        <v>0</v>
      </c>
      <c r="I138" s="46"/>
      <c r="J138" s="104">
        <f t="shared" si="64"/>
        <v>0</v>
      </c>
      <c r="K138" s="104">
        <f t="shared" ref="K138:O138" si="66">J138+K120</f>
        <v>0</v>
      </c>
      <c r="L138" s="104">
        <f t="shared" si="66"/>
        <v>0</v>
      </c>
      <c r="M138" s="104">
        <f t="shared" si="66"/>
        <v>0</v>
      </c>
      <c r="N138" s="104">
        <f t="shared" si="66"/>
        <v>0</v>
      </c>
      <c r="O138" s="104">
        <f t="shared" si="66"/>
        <v>0</v>
      </c>
      <c r="P138" s="46"/>
      <c r="Q138" s="46"/>
      <c r="R138" s="46"/>
      <c r="S138" s="46"/>
      <c r="T138" s="46"/>
      <c r="U138" s="46"/>
      <c r="V138" s="46"/>
      <c r="W138" s="46"/>
      <c r="X138" s="46"/>
      <c r="Y138" s="46"/>
      <c r="Z138" s="46"/>
    </row>
    <row r="139" spans="1:26" ht="14.25" customHeight="1" x14ac:dyDescent="0.2">
      <c r="A139" s="13"/>
      <c r="B139" s="114" t="s">
        <v>344</v>
      </c>
      <c r="C139" s="143"/>
      <c r="D139" s="144"/>
      <c r="E139" s="119" t="s">
        <v>313</v>
      </c>
      <c r="F139" s="145" t="s">
        <v>313</v>
      </c>
      <c r="G139" s="146">
        <f>-'B12_Historical BS'!G59</f>
        <v>0</v>
      </c>
      <c r="H139" s="145">
        <f>-'B12_Historical BS'!H59</f>
        <v>0</v>
      </c>
      <c r="I139" s="46"/>
      <c r="J139" s="149">
        <f>SUM(H139:H140,H141)</f>
        <v>0</v>
      </c>
      <c r="K139" s="149">
        <f t="shared" ref="K139:O139" si="67">SUM(J139:J140,J141)</f>
        <v>0</v>
      </c>
      <c r="L139" s="149">
        <f t="shared" si="67"/>
        <v>0</v>
      </c>
      <c r="M139" s="149">
        <f t="shared" si="67"/>
        <v>0</v>
      </c>
      <c r="N139" s="149">
        <f t="shared" si="67"/>
        <v>0</v>
      </c>
      <c r="O139" s="149">
        <f t="shared" si="67"/>
        <v>0</v>
      </c>
      <c r="P139" s="46"/>
      <c r="Q139" s="46"/>
      <c r="R139" s="46"/>
      <c r="S139" s="46"/>
      <c r="T139" s="46"/>
      <c r="U139" s="46"/>
      <c r="V139" s="46"/>
      <c r="W139" s="46"/>
      <c r="X139" s="46"/>
      <c r="Y139" s="46"/>
      <c r="Z139" s="46"/>
    </row>
    <row r="140" spans="1:26" ht="14.25" customHeight="1" x14ac:dyDescent="0.2">
      <c r="A140" s="13"/>
      <c r="B140" s="129" t="s">
        <v>345</v>
      </c>
      <c r="C140" s="143"/>
      <c r="D140" s="144"/>
      <c r="E140" s="119" t="s">
        <v>313</v>
      </c>
      <c r="F140" s="145" t="s">
        <v>313</v>
      </c>
      <c r="G140" s="146">
        <f>-'B12_Historical BS'!G60</f>
        <v>0</v>
      </c>
      <c r="H140" s="145">
        <f>-'B12_Historical BS'!H60</f>
        <v>0</v>
      </c>
      <c r="I140" s="46"/>
      <c r="J140" s="149">
        <f t="shared" ref="J140:O140" si="68">J95</f>
        <v>0</v>
      </c>
      <c r="K140" s="149">
        <f t="shared" si="68"/>
        <v>0</v>
      </c>
      <c r="L140" s="149">
        <f t="shared" si="68"/>
        <v>0</v>
      </c>
      <c r="M140" s="149">
        <f t="shared" si="68"/>
        <v>0</v>
      </c>
      <c r="N140" s="149">
        <f t="shared" si="68"/>
        <v>0</v>
      </c>
      <c r="O140" s="149">
        <f t="shared" si="68"/>
        <v>0</v>
      </c>
      <c r="P140" s="46"/>
      <c r="Q140" s="46"/>
      <c r="R140" s="46"/>
      <c r="S140" s="46"/>
      <c r="T140" s="46"/>
      <c r="U140" s="46"/>
      <c r="V140" s="46"/>
      <c r="W140" s="46"/>
      <c r="X140" s="46"/>
      <c r="Y140" s="46"/>
      <c r="Z140" s="46"/>
    </row>
    <row r="141" spans="1:26" ht="14.25" customHeight="1" x14ac:dyDescent="0.2">
      <c r="A141" s="13"/>
      <c r="B141" s="114" t="s">
        <v>346</v>
      </c>
      <c r="C141" s="46"/>
      <c r="D141" s="46"/>
      <c r="E141" s="119" t="s">
        <v>313</v>
      </c>
      <c r="F141" s="145" t="s">
        <v>313</v>
      </c>
      <c r="G141" s="146">
        <f t="shared" ref="G141:H141" si="69">G122</f>
        <v>0</v>
      </c>
      <c r="H141" s="145">
        <f t="shared" si="69"/>
        <v>0</v>
      </c>
      <c r="I141" s="46"/>
      <c r="J141" s="149">
        <f t="shared" ref="J141:O141" si="70">J122</f>
        <v>0</v>
      </c>
      <c r="K141" s="149">
        <f t="shared" si="70"/>
        <v>0</v>
      </c>
      <c r="L141" s="149">
        <f t="shared" si="70"/>
        <v>0</v>
      </c>
      <c r="M141" s="149">
        <f t="shared" si="70"/>
        <v>0</v>
      </c>
      <c r="N141" s="149">
        <f t="shared" si="70"/>
        <v>0</v>
      </c>
      <c r="O141" s="149">
        <f t="shared" si="70"/>
        <v>0</v>
      </c>
      <c r="P141" s="46"/>
      <c r="Q141" s="46"/>
      <c r="R141" s="46"/>
      <c r="S141" s="46"/>
      <c r="T141" s="46"/>
      <c r="U141" s="46"/>
      <c r="V141" s="46"/>
      <c r="W141" s="46"/>
      <c r="X141" s="46"/>
      <c r="Y141" s="46"/>
      <c r="Z141" s="46"/>
    </row>
    <row r="142" spans="1:26" ht="14.25" customHeight="1" x14ac:dyDescent="0.2">
      <c r="A142" s="13"/>
      <c r="B142" s="58" t="s">
        <v>347</v>
      </c>
      <c r="C142" s="150"/>
      <c r="D142" s="150"/>
      <c r="E142" s="126" t="s">
        <v>313</v>
      </c>
      <c r="F142" s="126" t="s">
        <v>313</v>
      </c>
      <c r="G142" s="151">
        <f t="shared" ref="G142:H142" si="71">SUM(G135:G141)</f>
        <v>0</v>
      </c>
      <c r="H142" s="151">
        <f t="shared" si="71"/>
        <v>0</v>
      </c>
      <c r="I142" s="46"/>
      <c r="J142" s="152">
        <f t="shared" ref="J142:O142" si="72">SUM(J135:J141)</f>
        <v>0</v>
      </c>
      <c r="K142" s="152">
        <f t="shared" si="72"/>
        <v>0</v>
      </c>
      <c r="L142" s="152">
        <f t="shared" si="72"/>
        <v>0</v>
      </c>
      <c r="M142" s="152">
        <f t="shared" si="72"/>
        <v>0</v>
      </c>
      <c r="N142" s="152">
        <f t="shared" si="72"/>
        <v>0</v>
      </c>
      <c r="O142" s="152">
        <f t="shared" si="72"/>
        <v>0</v>
      </c>
      <c r="P142" s="46"/>
      <c r="Q142" s="46"/>
      <c r="R142" s="46"/>
      <c r="S142" s="46"/>
      <c r="T142" s="46"/>
      <c r="U142" s="46"/>
      <c r="V142" s="46"/>
      <c r="W142" s="46"/>
      <c r="X142" s="46"/>
      <c r="Y142" s="46"/>
      <c r="Z142" s="46"/>
    </row>
    <row r="143" spans="1:26" ht="14.25" customHeight="1" x14ac:dyDescent="0.2">
      <c r="A143" s="13"/>
      <c r="C143" s="46"/>
      <c r="D143" s="46"/>
      <c r="E143" s="46"/>
      <c r="F143" s="46"/>
      <c r="G143" s="46"/>
      <c r="H143" s="153"/>
      <c r="I143" s="46"/>
      <c r="P143" s="46"/>
      <c r="Q143" s="46"/>
      <c r="R143" s="46"/>
      <c r="S143" s="46"/>
      <c r="T143" s="46"/>
      <c r="U143" s="46"/>
      <c r="V143" s="46"/>
      <c r="W143" s="46"/>
      <c r="X143" s="46"/>
      <c r="Y143" s="46"/>
      <c r="Z143" s="46"/>
    </row>
    <row r="144" spans="1:26" ht="14.25" customHeight="1" x14ac:dyDescent="0.2">
      <c r="A144" s="13"/>
      <c r="B144" s="184" t="s">
        <v>348</v>
      </c>
      <c r="C144" s="184"/>
      <c r="D144" s="184"/>
      <c r="E144" s="184">
        <f t="shared" ref="E144:H144" si="73">E$16</f>
        <v>2022</v>
      </c>
      <c r="F144" s="184">
        <f t="shared" si="73"/>
        <v>2023</v>
      </c>
      <c r="G144" s="184">
        <f t="shared" si="73"/>
        <v>2024</v>
      </c>
      <c r="H144" s="187">
        <f t="shared" si="73"/>
        <v>2025</v>
      </c>
      <c r="I144" s="188"/>
      <c r="J144" s="184">
        <v>2025</v>
      </c>
      <c r="K144" s="187">
        <f t="shared" ref="K144:O144" si="74">K$16</f>
        <v>2027</v>
      </c>
      <c r="L144" s="187">
        <f t="shared" si="74"/>
        <v>2028</v>
      </c>
      <c r="M144" s="187">
        <f t="shared" si="74"/>
        <v>2029</v>
      </c>
      <c r="N144" s="187">
        <f t="shared" si="74"/>
        <v>2030</v>
      </c>
      <c r="O144" s="187">
        <f t="shared" si="74"/>
        <v>2031</v>
      </c>
      <c r="P144" s="46"/>
      <c r="Q144" s="46"/>
      <c r="R144" s="46"/>
      <c r="S144" s="46"/>
      <c r="T144" s="46"/>
      <c r="U144" s="46"/>
      <c r="V144" s="46"/>
      <c r="W144" s="46"/>
      <c r="X144" s="46"/>
      <c r="Y144" s="46"/>
      <c r="Z144" s="46"/>
    </row>
    <row r="145" spans="1:26" ht="14.25" customHeight="1" x14ac:dyDescent="0.2">
      <c r="A145" s="13"/>
      <c r="B145" s="154" t="s">
        <v>349</v>
      </c>
      <c r="C145" s="155"/>
      <c r="D145" s="144"/>
      <c r="E145" s="119" t="s">
        <v>313</v>
      </c>
      <c r="F145" s="119" t="s">
        <v>313</v>
      </c>
      <c r="G145" s="156">
        <f t="shared" ref="G145:H145" si="75">SUM(G135,G136)</f>
        <v>0</v>
      </c>
      <c r="H145" s="156">
        <f t="shared" si="75"/>
        <v>0</v>
      </c>
      <c r="I145" s="13"/>
      <c r="J145" s="156">
        <f t="shared" ref="J145:O145" si="76">SUM(J135,J136)</f>
        <v>0</v>
      </c>
      <c r="K145" s="156">
        <f t="shared" si="76"/>
        <v>0</v>
      </c>
      <c r="L145" s="156">
        <f t="shared" si="76"/>
        <v>0</v>
      </c>
      <c r="M145" s="156">
        <f t="shared" si="76"/>
        <v>0</v>
      </c>
      <c r="N145" s="156">
        <f t="shared" si="76"/>
        <v>0</v>
      </c>
      <c r="O145" s="156">
        <f t="shared" si="76"/>
        <v>0</v>
      </c>
      <c r="P145" s="46"/>
      <c r="Q145" s="46"/>
      <c r="R145" s="46"/>
      <c r="S145" s="46"/>
      <c r="T145" s="46"/>
      <c r="U145" s="46"/>
      <c r="V145" s="46"/>
      <c r="W145" s="46"/>
      <c r="X145" s="46"/>
      <c r="Y145" s="46"/>
      <c r="Z145" s="46"/>
    </row>
    <row r="146" spans="1:26" ht="14.25" customHeight="1" x14ac:dyDescent="0.2">
      <c r="A146" s="13"/>
      <c r="B146" s="157" t="s">
        <v>350</v>
      </c>
      <c r="C146" s="158">
        <v>0.5</v>
      </c>
      <c r="D146" s="159"/>
      <c r="E146" s="160" t="s">
        <v>313</v>
      </c>
      <c r="F146" s="160" t="s">
        <v>313</v>
      </c>
      <c r="G146" s="161">
        <f t="shared" ref="G146:H146" si="77">IF(G137&lt;=$C$146*G135,G137,$C$146*G135)</f>
        <v>0</v>
      </c>
      <c r="H146" s="161">
        <f t="shared" si="77"/>
        <v>0</v>
      </c>
      <c r="I146" s="162"/>
      <c r="J146" s="161">
        <f t="shared" ref="J146:O146" si="78">IF(SUM(J137,J138)&lt;$C146*SUM(J135,J136),SUM(J137,J138),$C146*SUM(J135,J136))</f>
        <v>0</v>
      </c>
      <c r="K146" s="161">
        <f t="shared" si="78"/>
        <v>0</v>
      </c>
      <c r="L146" s="161">
        <f t="shared" si="78"/>
        <v>0</v>
      </c>
      <c r="M146" s="161">
        <f t="shared" si="78"/>
        <v>0</v>
      </c>
      <c r="N146" s="161">
        <f t="shared" si="78"/>
        <v>0</v>
      </c>
      <c r="O146" s="161">
        <f t="shared" si="78"/>
        <v>0</v>
      </c>
      <c r="P146" s="46"/>
      <c r="Q146" s="46"/>
      <c r="R146" s="46"/>
      <c r="S146" s="46"/>
      <c r="T146" s="46"/>
      <c r="U146" s="46"/>
      <c r="V146" s="46"/>
      <c r="W146" s="46"/>
      <c r="X146" s="46"/>
      <c r="Y146" s="46"/>
      <c r="Z146" s="46"/>
    </row>
    <row r="147" spans="1:26" ht="14.25" customHeight="1" x14ac:dyDescent="0.25">
      <c r="A147" s="13"/>
      <c r="B147" s="163" t="s">
        <v>351</v>
      </c>
      <c r="C147" s="164"/>
      <c r="D147" s="165"/>
      <c r="E147" s="166"/>
      <c r="F147" s="166"/>
      <c r="G147" s="167">
        <f t="shared" ref="G147:H147" si="79">SUM(G145,G146)</f>
        <v>0</v>
      </c>
      <c r="H147" s="167">
        <f t="shared" si="79"/>
        <v>0</v>
      </c>
      <c r="I147" s="13"/>
      <c r="J147" s="167">
        <f t="shared" ref="J147:O147" si="80">SUM(J145,J146)</f>
        <v>0</v>
      </c>
      <c r="K147" s="167">
        <f t="shared" si="80"/>
        <v>0</v>
      </c>
      <c r="L147" s="167">
        <f t="shared" si="80"/>
        <v>0</v>
      </c>
      <c r="M147" s="167">
        <f t="shared" si="80"/>
        <v>0</v>
      </c>
      <c r="N147" s="167">
        <f t="shared" si="80"/>
        <v>0</v>
      </c>
      <c r="O147" s="167">
        <f t="shared" si="80"/>
        <v>0</v>
      </c>
      <c r="P147" s="46"/>
      <c r="Q147" s="46"/>
      <c r="R147" s="46"/>
      <c r="S147" s="46"/>
      <c r="T147" s="46"/>
      <c r="U147" s="46"/>
      <c r="V147" s="46"/>
      <c r="W147" s="46"/>
      <c r="X147" s="46"/>
      <c r="Y147" s="46"/>
      <c r="Z147" s="46"/>
    </row>
    <row r="148" spans="1:26" ht="14.25" customHeight="1" x14ac:dyDescent="0.2">
      <c r="A148" s="13"/>
      <c r="B148" s="154" t="s">
        <v>352</v>
      </c>
      <c r="C148" s="158">
        <v>0.5</v>
      </c>
      <c r="D148" s="144"/>
      <c r="E148" s="119" t="s">
        <v>313</v>
      </c>
      <c r="F148" s="119" t="s">
        <v>313</v>
      </c>
      <c r="G148" s="156">
        <f t="shared" ref="G148:H148" si="81">G147*$C148</f>
        <v>0</v>
      </c>
      <c r="H148" s="156">
        <f t="shared" si="81"/>
        <v>0</v>
      </c>
      <c r="I148" s="13"/>
      <c r="J148" s="156">
        <f t="shared" ref="J148:O148" si="82">J147*$C148</f>
        <v>0</v>
      </c>
      <c r="K148" s="156">
        <f t="shared" si="82"/>
        <v>0</v>
      </c>
      <c r="L148" s="156">
        <f t="shared" si="82"/>
        <v>0</v>
      </c>
      <c r="M148" s="156">
        <f t="shared" si="82"/>
        <v>0</v>
      </c>
      <c r="N148" s="156">
        <f t="shared" si="82"/>
        <v>0</v>
      </c>
      <c r="O148" s="156">
        <f t="shared" si="82"/>
        <v>0</v>
      </c>
      <c r="P148" s="46"/>
      <c r="Q148" s="46"/>
      <c r="R148" s="46"/>
      <c r="S148" s="46"/>
      <c r="T148" s="46"/>
      <c r="U148" s="46"/>
      <c r="V148" s="46"/>
      <c r="W148" s="46"/>
      <c r="X148" s="46"/>
      <c r="Y148" s="46"/>
      <c r="Z148" s="46"/>
    </row>
    <row r="149" spans="1:26" ht="14.25" customHeight="1" x14ac:dyDescent="0.2">
      <c r="A149" s="13"/>
      <c r="B149" s="154" t="s">
        <v>347</v>
      </c>
      <c r="C149" s="154"/>
      <c r="D149" s="144"/>
      <c r="E149" s="119" t="s">
        <v>313</v>
      </c>
      <c r="F149" s="119" t="s">
        <v>313</v>
      </c>
      <c r="G149" s="156">
        <f t="shared" ref="G149:H149" si="83">G142</f>
        <v>0</v>
      </c>
      <c r="H149" s="156">
        <f t="shared" si="83"/>
        <v>0</v>
      </c>
      <c r="I149" s="13"/>
      <c r="J149" s="156">
        <f t="shared" ref="J149:O149" si="84">J142</f>
        <v>0</v>
      </c>
      <c r="K149" s="156">
        <f t="shared" si="84"/>
        <v>0</v>
      </c>
      <c r="L149" s="156">
        <f t="shared" si="84"/>
        <v>0</v>
      </c>
      <c r="M149" s="156">
        <f t="shared" si="84"/>
        <v>0</v>
      </c>
      <c r="N149" s="156">
        <f t="shared" si="84"/>
        <v>0</v>
      </c>
      <c r="O149" s="156">
        <f t="shared" si="84"/>
        <v>0</v>
      </c>
      <c r="P149" s="46"/>
      <c r="Q149" s="46"/>
      <c r="R149" s="46"/>
      <c r="S149" s="46"/>
      <c r="T149" s="46"/>
      <c r="U149" s="46"/>
      <c r="V149" s="46"/>
      <c r="W149" s="46"/>
      <c r="X149" s="46"/>
      <c r="Y149" s="46"/>
      <c r="Z149" s="46"/>
    </row>
    <row r="150" spans="1:26" ht="14.25" customHeight="1" x14ac:dyDescent="0.2">
      <c r="A150" s="13"/>
      <c r="B150" s="111" t="s">
        <v>353</v>
      </c>
      <c r="C150" s="131"/>
      <c r="D150" s="131"/>
      <c r="E150" s="131"/>
      <c r="F150" s="131"/>
      <c r="G150" s="131" t="str">
        <f t="shared" ref="G150:H150" si="85">IF(G149&lt;G148,"yes - OR 725a","")</f>
        <v/>
      </c>
      <c r="H150" s="131" t="str">
        <f t="shared" si="85"/>
        <v/>
      </c>
      <c r="I150" s="13"/>
      <c r="J150" s="131" t="str">
        <f t="shared" ref="J150:O150" si="86">IF(J149&lt;J148,"yes - OR 725a","")</f>
        <v/>
      </c>
      <c r="K150" s="131" t="str">
        <f t="shared" si="86"/>
        <v/>
      </c>
      <c r="L150" s="131" t="str">
        <f t="shared" si="86"/>
        <v/>
      </c>
      <c r="M150" s="131" t="str">
        <f t="shared" si="86"/>
        <v/>
      </c>
      <c r="N150" s="131" t="str">
        <f t="shared" si="86"/>
        <v/>
      </c>
      <c r="O150" s="131" t="str">
        <f t="shared" si="86"/>
        <v/>
      </c>
      <c r="P150" s="46"/>
      <c r="Q150" s="46"/>
      <c r="R150" s="46"/>
      <c r="S150" s="46"/>
      <c r="T150" s="46"/>
      <c r="U150" s="46"/>
      <c r="V150" s="46"/>
      <c r="W150" s="46"/>
      <c r="X150" s="46"/>
      <c r="Y150" s="46"/>
      <c r="Z150" s="46"/>
    </row>
    <row r="151" spans="1:26" ht="14.25" customHeight="1" x14ac:dyDescent="0.2">
      <c r="A151" s="13"/>
      <c r="B151" s="58" t="s">
        <v>354</v>
      </c>
      <c r="C151" s="126"/>
      <c r="D151" s="126"/>
      <c r="E151" s="126"/>
      <c r="F151" s="126"/>
      <c r="G151" s="126" t="str">
        <f t="shared" ref="G151:H151" si="87">IF(SUM(G135:G137,G139:G141)&lt;0,"yes - OR 725b","")</f>
        <v/>
      </c>
      <c r="H151" s="126" t="str">
        <f t="shared" si="87"/>
        <v/>
      </c>
      <c r="I151" s="168"/>
      <c r="J151" s="126" t="str">
        <f t="shared" ref="J151:O151" si="88">IF(J142&lt;0,"yes - OR 725b","")</f>
        <v/>
      </c>
      <c r="K151" s="126" t="str">
        <f t="shared" si="88"/>
        <v/>
      </c>
      <c r="L151" s="126" t="str">
        <f t="shared" si="88"/>
        <v/>
      </c>
      <c r="M151" s="126" t="str">
        <f t="shared" si="88"/>
        <v/>
      </c>
      <c r="N151" s="126" t="str">
        <f t="shared" si="88"/>
        <v/>
      </c>
      <c r="O151" s="126" t="str">
        <f t="shared" si="88"/>
        <v/>
      </c>
      <c r="P151" s="46"/>
      <c r="Q151" s="46"/>
      <c r="R151" s="46"/>
      <c r="S151" s="46"/>
      <c r="T151" s="46"/>
      <c r="U151" s="46"/>
      <c r="V151" s="46"/>
      <c r="W151" s="46"/>
      <c r="X151" s="46"/>
      <c r="Y151" s="46"/>
      <c r="Z151" s="46"/>
    </row>
    <row r="152" spans="1:26" ht="14.25" customHeight="1" x14ac:dyDescent="0.2">
      <c r="A152" s="13"/>
      <c r="B152" s="46"/>
      <c r="C152" s="46"/>
      <c r="D152" s="46"/>
      <c r="E152" s="168"/>
      <c r="F152" s="168"/>
      <c r="G152" s="168"/>
      <c r="H152" s="46"/>
      <c r="I152" s="46"/>
      <c r="J152" s="46"/>
      <c r="K152" s="46"/>
      <c r="L152" s="46"/>
      <c r="M152" s="46"/>
      <c r="N152" s="46"/>
      <c r="O152" s="46"/>
      <c r="P152" s="46"/>
      <c r="Q152" s="46"/>
      <c r="R152" s="46"/>
      <c r="S152" s="46"/>
      <c r="T152" s="46"/>
      <c r="U152" s="46"/>
      <c r="V152" s="46"/>
      <c r="W152" s="46"/>
      <c r="X152" s="46"/>
      <c r="Y152" s="46"/>
      <c r="Z152" s="46"/>
    </row>
    <row r="153" spans="1:26" ht="14.25" customHeight="1" x14ac:dyDescent="0.2">
      <c r="A153" s="13"/>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4.25" customHeight="1" x14ac:dyDescent="0.2">
      <c r="A154" s="13"/>
      <c r="B154" s="169" t="s">
        <v>355</v>
      </c>
      <c r="E154" s="13"/>
      <c r="F154" s="13"/>
      <c r="G154" s="63">
        <f>'B12_Historical BS'!G15</f>
        <v>0</v>
      </c>
      <c r="H154" s="63">
        <f>'B12_Historical BS'!H15</f>
        <v>0</v>
      </c>
      <c r="I154" s="46"/>
      <c r="J154" s="46"/>
      <c r="K154" s="46"/>
      <c r="L154" s="46"/>
      <c r="M154" s="46"/>
      <c r="N154" s="46"/>
      <c r="O154" s="46"/>
      <c r="P154" s="46"/>
      <c r="Q154" s="46"/>
      <c r="R154" s="46"/>
      <c r="S154" s="46"/>
      <c r="T154" s="46"/>
      <c r="U154" s="46"/>
      <c r="V154" s="46"/>
      <c r="W154" s="46"/>
      <c r="X154" s="46"/>
      <c r="Y154" s="46"/>
      <c r="Z154" s="46"/>
    </row>
    <row r="155" spans="1:26" ht="14.25" customHeight="1" x14ac:dyDescent="0.2">
      <c r="A155" s="13"/>
      <c r="B155" s="169" t="s">
        <v>211</v>
      </c>
      <c r="E155" s="64"/>
      <c r="F155" s="64"/>
      <c r="G155" s="64" t="str">
        <f t="shared" ref="G155:H155" si="89">IF(ROUND(G128-G154,0)=0,"ok","Error")</f>
        <v>ok</v>
      </c>
      <c r="H155" s="64" t="str">
        <f t="shared" si="89"/>
        <v>ok</v>
      </c>
      <c r="I155" s="46"/>
      <c r="J155" s="46"/>
      <c r="K155" s="46"/>
      <c r="L155" s="46"/>
      <c r="M155" s="46"/>
      <c r="N155" s="46"/>
      <c r="O155" s="46"/>
      <c r="P155" s="46"/>
      <c r="Q155" s="46"/>
      <c r="R155" s="46"/>
      <c r="S155" s="46"/>
      <c r="T155" s="46"/>
      <c r="U155" s="46"/>
      <c r="V155" s="46"/>
      <c r="W155" s="46"/>
      <c r="X155" s="46"/>
      <c r="Y155" s="46"/>
      <c r="Z155" s="46"/>
    </row>
    <row r="156" spans="1:26" ht="14.25" customHeight="1" x14ac:dyDescent="0.2">
      <c r="A156" s="13"/>
      <c r="B156" s="169" t="s">
        <v>356</v>
      </c>
      <c r="E156" s="13"/>
      <c r="F156" s="13"/>
      <c r="G156" s="63">
        <f>-'B12_Historical BS'!G61</f>
        <v>0</v>
      </c>
      <c r="H156" s="63">
        <f>-'B12_Historical BS'!H61</f>
        <v>0</v>
      </c>
      <c r="I156" s="46"/>
      <c r="J156" s="46"/>
      <c r="K156" s="46"/>
      <c r="L156" s="46"/>
      <c r="M156" s="46"/>
      <c r="N156" s="46"/>
      <c r="O156" s="46"/>
      <c r="P156" s="46"/>
      <c r="Q156" s="46"/>
      <c r="R156" s="46"/>
      <c r="S156" s="46"/>
      <c r="T156" s="46"/>
      <c r="U156" s="46"/>
      <c r="V156" s="46"/>
      <c r="W156" s="46"/>
      <c r="X156" s="46"/>
      <c r="Y156" s="46"/>
      <c r="Z156" s="46"/>
    </row>
    <row r="157" spans="1:26" ht="14.25" customHeight="1" x14ac:dyDescent="0.2">
      <c r="A157" s="13"/>
      <c r="G157" s="64" t="str">
        <f t="shared" ref="G157:H157" si="90">IF(ROUND(G142-G156,0)=0,"ok","Error")</f>
        <v>ok</v>
      </c>
      <c r="H157" s="64" t="str">
        <f t="shared" si="90"/>
        <v>ok</v>
      </c>
      <c r="I157" s="46"/>
      <c r="J157" s="46"/>
      <c r="K157" s="46"/>
      <c r="L157" s="46"/>
      <c r="M157" s="46"/>
      <c r="N157" s="46"/>
      <c r="O157" s="46"/>
      <c r="P157" s="46"/>
      <c r="Q157" s="46"/>
      <c r="R157" s="46"/>
      <c r="S157" s="46"/>
      <c r="T157" s="46"/>
      <c r="U157" s="46"/>
      <c r="V157" s="46"/>
      <c r="W157" s="46"/>
      <c r="X157" s="46"/>
      <c r="Y157" s="46"/>
      <c r="Z157" s="46"/>
    </row>
    <row r="158" spans="1:26" ht="14.25" customHeight="1" x14ac:dyDescent="0.2">
      <c r="A158" s="13"/>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2" customHeight="1" x14ac:dyDescent="0.2">
      <c r="A159" s="189" t="s">
        <v>24</v>
      </c>
      <c r="B159" s="28"/>
      <c r="C159" s="29"/>
      <c r="D159" s="30"/>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2">
      <c r="A160" s="13"/>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4.25" customHeight="1" x14ac:dyDescent="0.2">
      <c r="A161" s="13"/>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4.25" customHeight="1" x14ac:dyDescent="0.2">
      <c r="A162" s="13"/>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4.25" customHeight="1" x14ac:dyDescent="0.2">
      <c r="A163" s="13"/>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4.25" customHeight="1" x14ac:dyDescent="0.2">
      <c r="A164" s="13"/>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4.25" customHeight="1" x14ac:dyDescent="0.2">
      <c r="A165" s="13"/>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4.25" customHeight="1" x14ac:dyDescent="0.2">
      <c r="A166" s="13"/>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4.25" customHeight="1" x14ac:dyDescent="0.2">
      <c r="A167" s="13"/>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4.25" customHeight="1" x14ac:dyDescent="0.2">
      <c r="A168" s="13"/>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4.25" customHeight="1" x14ac:dyDescent="0.2">
      <c r="A169" s="13"/>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4.25" customHeight="1" x14ac:dyDescent="0.2">
      <c r="A170" s="13"/>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4.25" customHeight="1" x14ac:dyDescent="0.2">
      <c r="A171" s="13"/>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4.25" customHeight="1" x14ac:dyDescent="0.2">
      <c r="A172" s="13"/>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4.25" customHeight="1" x14ac:dyDescent="0.2">
      <c r="A173" s="13"/>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4.25" customHeight="1" x14ac:dyDescent="0.2">
      <c r="A174" s="13"/>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4.25" customHeight="1" x14ac:dyDescent="0.2">
      <c r="A175" s="13"/>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4.25" customHeight="1" x14ac:dyDescent="0.2">
      <c r="A176" s="13"/>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4.25" customHeight="1" x14ac:dyDescent="0.2">
      <c r="A177" s="13"/>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4.25" customHeight="1" x14ac:dyDescent="0.2">
      <c r="A178" s="13"/>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4.25" customHeight="1" x14ac:dyDescent="0.2">
      <c r="A179" s="13"/>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4.25" customHeight="1" x14ac:dyDescent="0.2">
      <c r="A180" s="13"/>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4.25" customHeight="1" x14ac:dyDescent="0.2">
      <c r="A181" s="13"/>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4.25" customHeight="1" x14ac:dyDescent="0.2">
      <c r="A182" s="13"/>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4.25" customHeight="1" x14ac:dyDescent="0.2">
      <c r="A183" s="13"/>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4.25" customHeight="1" x14ac:dyDescent="0.2">
      <c r="A184" s="13"/>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4.25" customHeight="1" x14ac:dyDescent="0.2">
      <c r="A185" s="13"/>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4.25" customHeight="1" x14ac:dyDescent="0.2">
      <c r="A186" s="13"/>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4.25" customHeight="1" x14ac:dyDescent="0.2">
      <c r="A187" s="13"/>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4.25" customHeight="1" x14ac:dyDescent="0.2">
      <c r="A188" s="13"/>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4.25" customHeight="1" x14ac:dyDescent="0.2">
      <c r="A189" s="13"/>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4.25" customHeight="1" x14ac:dyDescent="0.2">
      <c r="A190" s="13"/>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4.25" customHeight="1" x14ac:dyDescent="0.2">
      <c r="A191" s="13"/>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4.25" customHeight="1" x14ac:dyDescent="0.2">
      <c r="A192" s="13"/>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4.25" customHeight="1" x14ac:dyDescent="0.2">
      <c r="A193" s="13"/>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4.25" customHeight="1" x14ac:dyDescent="0.2">
      <c r="A194" s="13"/>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4.25" customHeight="1" x14ac:dyDescent="0.2">
      <c r="A195" s="13"/>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4.25" customHeight="1" x14ac:dyDescent="0.2">
      <c r="A196" s="13"/>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4.25" customHeight="1" x14ac:dyDescent="0.2">
      <c r="A197" s="13"/>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4.25" customHeight="1" x14ac:dyDescent="0.2">
      <c r="A198" s="13"/>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4.25" customHeight="1" x14ac:dyDescent="0.2">
      <c r="A199" s="13"/>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4.25" customHeight="1" x14ac:dyDescent="0.2">
      <c r="A200" s="13"/>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4.25" customHeight="1" x14ac:dyDescent="0.2">
      <c r="A201" s="13"/>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4.25" customHeight="1" x14ac:dyDescent="0.2">
      <c r="A202" s="13"/>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4.25" customHeight="1" x14ac:dyDescent="0.2">
      <c r="A203" s="13"/>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4.25" customHeight="1" x14ac:dyDescent="0.2">
      <c r="A204" s="13"/>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4.25" customHeight="1" x14ac:dyDescent="0.2">
      <c r="A205" s="13"/>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4.25" customHeight="1" x14ac:dyDescent="0.2">
      <c r="A206" s="13"/>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4.25" customHeight="1" x14ac:dyDescent="0.2">
      <c r="A207" s="13"/>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4.25" customHeight="1" x14ac:dyDescent="0.2">
      <c r="A208" s="13"/>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4.25" customHeight="1" x14ac:dyDescent="0.2">
      <c r="A209" s="13"/>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4.25" customHeight="1" x14ac:dyDescent="0.2">
      <c r="A210" s="13"/>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4.25" customHeight="1" x14ac:dyDescent="0.2">
      <c r="A211" s="13"/>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4.25" customHeight="1" x14ac:dyDescent="0.2">
      <c r="A212" s="13"/>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4.25" customHeight="1" x14ac:dyDescent="0.2">
      <c r="A213" s="13"/>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4.25" customHeight="1" x14ac:dyDescent="0.2">
      <c r="A214" s="13"/>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4.25" customHeight="1" x14ac:dyDescent="0.2">
      <c r="A215" s="13"/>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4.25" customHeight="1" x14ac:dyDescent="0.2">
      <c r="A216" s="13"/>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4.25" customHeight="1" x14ac:dyDescent="0.2">
      <c r="A217" s="13"/>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4.25" customHeight="1" x14ac:dyDescent="0.2">
      <c r="A218" s="13"/>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4.25" customHeight="1" x14ac:dyDescent="0.2">
      <c r="A219" s="13"/>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4.25" customHeight="1" x14ac:dyDescent="0.2">
      <c r="A220" s="13"/>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4.25" customHeight="1" x14ac:dyDescent="0.2">
      <c r="A221" s="13"/>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4.25" customHeight="1" x14ac:dyDescent="0.2">
      <c r="A222" s="13"/>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4.25" customHeight="1" x14ac:dyDescent="0.2">
      <c r="A223" s="13"/>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4.25" customHeight="1" x14ac:dyDescent="0.2">
      <c r="A224" s="13"/>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4.25" customHeight="1" x14ac:dyDescent="0.2">
      <c r="A225" s="13"/>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4.25" customHeight="1" x14ac:dyDescent="0.2">
      <c r="A226" s="13"/>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4.25" customHeight="1" x14ac:dyDescent="0.2">
      <c r="A227" s="13"/>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4.25" customHeight="1" x14ac:dyDescent="0.2">
      <c r="A228" s="13"/>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4.25" customHeight="1" x14ac:dyDescent="0.2">
      <c r="A229" s="13"/>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4.25" customHeight="1" x14ac:dyDescent="0.2">
      <c r="A230" s="13"/>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4.25" customHeight="1" x14ac:dyDescent="0.2">
      <c r="A231" s="13"/>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4.25" customHeight="1" x14ac:dyDescent="0.2">
      <c r="A232" s="13"/>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4.25" customHeight="1" x14ac:dyDescent="0.2">
      <c r="A233" s="13"/>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4.25" customHeight="1" x14ac:dyDescent="0.2">
      <c r="A234" s="13"/>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4.25" customHeight="1" x14ac:dyDescent="0.2">
      <c r="A235" s="13"/>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4.25" customHeight="1" x14ac:dyDescent="0.2">
      <c r="A236" s="13"/>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4.25" customHeight="1" x14ac:dyDescent="0.2">
      <c r="A237" s="13"/>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4.25" customHeight="1" x14ac:dyDescent="0.2">
      <c r="A238" s="13"/>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4.25" customHeight="1" x14ac:dyDescent="0.2">
      <c r="A239" s="13"/>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4.25" customHeight="1" x14ac:dyDescent="0.2">
      <c r="A240" s="13"/>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4.25" customHeight="1" x14ac:dyDescent="0.2">
      <c r="A241" s="13"/>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4.25" customHeight="1" x14ac:dyDescent="0.2">
      <c r="A242" s="13"/>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4.25" customHeight="1" x14ac:dyDescent="0.2">
      <c r="A243" s="13"/>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4.25" customHeight="1" x14ac:dyDescent="0.2">
      <c r="A244" s="13"/>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4.25" customHeight="1" x14ac:dyDescent="0.2">
      <c r="A245" s="13"/>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4.25" customHeight="1" x14ac:dyDescent="0.2">
      <c r="A246" s="13"/>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4.25" customHeight="1" x14ac:dyDescent="0.2">
      <c r="A247" s="13"/>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4.25" customHeight="1" x14ac:dyDescent="0.2">
      <c r="A248" s="13"/>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4.25" customHeight="1" x14ac:dyDescent="0.2">
      <c r="A249" s="13"/>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4.25" customHeight="1" x14ac:dyDescent="0.2">
      <c r="A250" s="13"/>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4.25" customHeight="1" x14ac:dyDescent="0.2">
      <c r="A251" s="13"/>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4.25" customHeight="1" x14ac:dyDescent="0.2">
      <c r="A252" s="13"/>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4.25" customHeight="1" x14ac:dyDescent="0.2">
      <c r="A253" s="13"/>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4.25" customHeight="1" x14ac:dyDescent="0.2">
      <c r="A254" s="13"/>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4.25" customHeight="1" x14ac:dyDescent="0.2">
      <c r="A255" s="13"/>
      <c r="B255" s="46"/>
      <c r="C255" s="46"/>
      <c r="D255" s="46"/>
      <c r="E255" s="170"/>
      <c r="F255" s="46"/>
      <c r="G255" s="46"/>
      <c r="H255" s="46"/>
      <c r="I255" s="46"/>
      <c r="J255" s="46"/>
      <c r="K255" s="46"/>
      <c r="L255" s="46"/>
      <c r="M255" s="46"/>
      <c r="N255" s="46"/>
      <c r="O255" s="46"/>
      <c r="P255" s="46"/>
      <c r="Q255" s="46"/>
      <c r="R255" s="46"/>
      <c r="S255" s="46"/>
      <c r="T255" s="46"/>
      <c r="U255" s="46"/>
      <c r="V255" s="46"/>
      <c r="W255" s="46"/>
      <c r="X255" s="46"/>
      <c r="Y255" s="46"/>
      <c r="Z255" s="46"/>
    </row>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6i2NMtGiXuBK9HAAQKD+U4wSYwWfIhwTTQiBk2eUdk5YA6bDZq6n+kUO/bT5H/u5UVi9miiq0lVvMQUqvjuyQ==" saltValue="Chwt8nKQm5uZJ15hPA6s7g==" spinCount="100000" sheet="1" objects="1" scenarios="1"/>
  <mergeCells count="2">
    <mergeCell ref="E15:H15"/>
    <mergeCell ref="J15:O15"/>
  </mergeCells>
  <conditionalFormatting sqref="A89">
    <cfRule type="expression" dxfId="146" priority="1">
      <formula>SUM($J$89:$O$89)=0</formula>
    </cfRule>
  </conditionalFormatting>
  <conditionalFormatting sqref="A94">
    <cfRule type="expression" dxfId="145" priority="2">
      <formula>SUM($J$89:$O$89)=0</formula>
    </cfRule>
  </conditionalFormatting>
  <conditionalFormatting sqref="A98:A101">
    <cfRule type="expression" dxfId="144" priority="3">
      <formula>SUM($J$89:$O$89)=0</formula>
    </cfRule>
  </conditionalFormatting>
  <conditionalFormatting sqref="A126">
    <cfRule type="expression" dxfId="143" priority="4">
      <formula>SUM($J$126:$O$126)=0</formula>
    </cfRule>
  </conditionalFormatting>
  <conditionalFormatting sqref="A137:A138">
    <cfRule type="expression" dxfId="142" priority="5">
      <formula>SUM(#REF!)=0</formula>
    </cfRule>
  </conditionalFormatting>
  <conditionalFormatting sqref="C17">
    <cfRule type="cellIs" dxfId="141" priority="6" operator="equal">
      <formula>"Selection required."</formula>
    </cfRule>
  </conditionalFormatting>
  <conditionalFormatting sqref="C18:C22">
    <cfRule type="expression" dxfId="140" priority="7">
      <formula>ISBLANK(C18)</formula>
    </cfRule>
  </conditionalFormatting>
  <conditionalFormatting sqref="C20">
    <cfRule type="expression" dxfId="139" priority="8">
      <formula>AND($D$17=1,C20="")</formula>
    </cfRule>
  </conditionalFormatting>
  <conditionalFormatting sqref="C23">
    <cfRule type="expression" dxfId="138" priority="9">
      <formula>AND($D$17=1,C23="")</formula>
    </cfRule>
  </conditionalFormatting>
  <conditionalFormatting sqref="C23:C25">
    <cfRule type="expression" dxfId="137" priority="10">
      <formula>ISBLANK(C23)</formula>
    </cfRule>
  </conditionalFormatting>
  <conditionalFormatting sqref="C26">
    <cfRule type="expression" dxfId="136" priority="11">
      <formula>AND($D$17=1,C26="")</formula>
    </cfRule>
  </conditionalFormatting>
  <conditionalFormatting sqref="C26:C28">
    <cfRule type="expression" dxfId="135" priority="12">
      <formula>ISBLANK(C26)</formula>
    </cfRule>
  </conditionalFormatting>
  <conditionalFormatting sqref="C29">
    <cfRule type="expression" dxfId="134" priority="13">
      <formula>AND($D$17=1,C29="")</formula>
    </cfRule>
  </conditionalFormatting>
  <conditionalFormatting sqref="C29:C31">
    <cfRule type="expression" dxfId="133" priority="14">
      <formula>ISBLANK(C29)</formula>
    </cfRule>
  </conditionalFormatting>
  <conditionalFormatting sqref="C32">
    <cfRule type="expression" dxfId="132" priority="15">
      <formula>AND($D$17=1,C32="")</formula>
    </cfRule>
  </conditionalFormatting>
  <conditionalFormatting sqref="C32:C34">
    <cfRule type="expression" dxfId="131" priority="16">
      <formula>ISBLANK(C32)</formula>
    </cfRule>
  </conditionalFormatting>
  <conditionalFormatting sqref="C35">
    <cfRule type="expression" dxfId="130" priority="17">
      <formula>AND($D$17=1,C35="")</formula>
    </cfRule>
  </conditionalFormatting>
  <conditionalFormatting sqref="C35:C37">
    <cfRule type="expression" dxfId="129" priority="18">
      <formula>ISBLANK(C35)</formula>
    </cfRule>
  </conditionalFormatting>
  <conditionalFormatting sqref="C38">
    <cfRule type="expression" dxfId="128" priority="19">
      <formula>AND($D$17=1,C38="")</formula>
    </cfRule>
  </conditionalFormatting>
  <conditionalFormatting sqref="C38:C40">
    <cfRule type="expression" dxfId="127" priority="20">
      <formula>ISBLANK(C38)</formula>
    </cfRule>
  </conditionalFormatting>
  <conditionalFormatting sqref="C41">
    <cfRule type="expression" dxfId="126" priority="21">
      <formula>AND($D$17=1,C41="")</formula>
    </cfRule>
  </conditionalFormatting>
  <conditionalFormatting sqref="C41:C43">
    <cfRule type="expression" dxfId="125" priority="22">
      <formula>ISBLANK(C41)</formula>
    </cfRule>
  </conditionalFormatting>
  <conditionalFormatting sqref="C44">
    <cfRule type="expression" dxfId="124" priority="23">
      <formula>AND($D$17=1,C44="")</formula>
    </cfRule>
  </conditionalFormatting>
  <conditionalFormatting sqref="C44:C46">
    <cfRule type="expression" dxfId="123" priority="24">
      <formula>ISBLANK(C44)</formula>
    </cfRule>
  </conditionalFormatting>
  <conditionalFormatting sqref="C47">
    <cfRule type="expression" dxfId="122" priority="25">
      <formula>AND($D$17=1,C47="")</formula>
    </cfRule>
  </conditionalFormatting>
  <conditionalFormatting sqref="C47:C49">
    <cfRule type="expression" dxfId="121" priority="26">
      <formula>ISBLANK(C47)</formula>
    </cfRule>
  </conditionalFormatting>
  <conditionalFormatting sqref="C50">
    <cfRule type="expression" dxfId="120" priority="27">
      <formula>AND($D$17=1,C50="")</formula>
    </cfRule>
  </conditionalFormatting>
  <conditionalFormatting sqref="C50:C52">
    <cfRule type="expression" dxfId="119" priority="28">
      <formula>ISBLANK(C50)</formula>
    </cfRule>
  </conditionalFormatting>
  <conditionalFormatting sqref="C53">
    <cfRule type="expression" dxfId="118" priority="29">
      <formula>AND($D$17=1,C53="")</formula>
    </cfRule>
  </conditionalFormatting>
  <conditionalFormatting sqref="C53:C55">
    <cfRule type="expression" dxfId="117" priority="30">
      <formula>ISBLANK(C53)</formula>
    </cfRule>
  </conditionalFormatting>
  <conditionalFormatting sqref="C56">
    <cfRule type="expression" dxfId="116" priority="31">
      <formula>AND($D$17=1,C56="")</formula>
    </cfRule>
  </conditionalFormatting>
  <conditionalFormatting sqref="C56:C58">
    <cfRule type="expression" dxfId="115" priority="32">
      <formula>ISBLANK(C56)</formula>
    </cfRule>
  </conditionalFormatting>
  <conditionalFormatting sqref="C59">
    <cfRule type="expression" dxfId="114" priority="33">
      <formula>AND($D$17=1,C59="")</formula>
    </cfRule>
  </conditionalFormatting>
  <conditionalFormatting sqref="C59:C61">
    <cfRule type="expression" dxfId="113" priority="34">
      <formula>ISBLANK(C59)</formula>
    </cfRule>
  </conditionalFormatting>
  <conditionalFormatting sqref="C62">
    <cfRule type="expression" dxfId="112" priority="35">
      <formula>AND($D$17=1,C62="")</formula>
    </cfRule>
  </conditionalFormatting>
  <conditionalFormatting sqref="C62:C64">
    <cfRule type="expression" dxfId="111" priority="36">
      <formula>ISBLANK(C62)</formula>
    </cfRule>
  </conditionalFormatting>
  <conditionalFormatting sqref="C65">
    <cfRule type="expression" dxfId="110" priority="37">
      <formula>AND($D$17=1,C65="")</formula>
    </cfRule>
  </conditionalFormatting>
  <conditionalFormatting sqref="C65:C67">
    <cfRule type="expression" dxfId="109" priority="38">
      <formula>ISBLANK(C65)</formula>
    </cfRule>
  </conditionalFormatting>
  <conditionalFormatting sqref="C68">
    <cfRule type="expression" dxfId="108" priority="39">
      <formula>AND($D$17=1,C68="")</formula>
    </cfRule>
  </conditionalFormatting>
  <conditionalFormatting sqref="C68:C70">
    <cfRule type="expression" dxfId="107" priority="40">
      <formula>ISBLANK(C68)</formula>
    </cfRule>
  </conditionalFormatting>
  <conditionalFormatting sqref="C71">
    <cfRule type="expression" dxfId="106" priority="41">
      <formula>AND($D$17=1,C71="")</formula>
    </cfRule>
  </conditionalFormatting>
  <conditionalFormatting sqref="C71:C73">
    <cfRule type="expression" dxfId="105" priority="42">
      <formula>ISBLANK(C71)</formula>
    </cfRule>
  </conditionalFormatting>
  <conditionalFormatting sqref="C74">
    <cfRule type="expression" dxfId="104" priority="43">
      <formula>AND($D$17=1,C74="")</formula>
    </cfRule>
  </conditionalFormatting>
  <conditionalFormatting sqref="C74:C76">
    <cfRule type="expression" dxfId="103" priority="44">
      <formula>ISBLANK(C74)</formula>
    </cfRule>
  </conditionalFormatting>
  <conditionalFormatting sqref="C77">
    <cfRule type="expression" dxfId="102" priority="45">
      <formula>AND($D$17=1,C77="")</formula>
    </cfRule>
  </conditionalFormatting>
  <conditionalFormatting sqref="C77:C81">
    <cfRule type="expression" dxfId="101" priority="46">
      <formula>ISBLANK(C77)</formula>
    </cfRule>
  </conditionalFormatting>
  <conditionalFormatting sqref="C94">
    <cfRule type="expression" dxfId="100" priority="47">
      <formula>$C$94="Select method"</formula>
    </cfRule>
  </conditionalFormatting>
  <conditionalFormatting sqref="C89:D89">
    <cfRule type="expression" dxfId="99" priority="48">
      <formula>ISBLANK(C89)</formula>
    </cfRule>
  </conditionalFormatting>
  <conditionalFormatting sqref="C83:H85">
    <cfRule type="expression" dxfId="98" priority="49">
      <formula>ISBLANK(C83)</formula>
    </cfRule>
  </conditionalFormatting>
  <conditionalFormatting sqref="C87:H87">
    <cfRule type="expression" dxfId="97" priority="50">
      <formula>ISBLANK(C87)</formula>
    </cfRule>
  </conditionalFormatting>
  <conditionalFormatting sqref="C90:H92">
    <cfRule type="expression" dxfId="96" priority="51">
      <formula>ISBLANK(C90)</formula>
    </cfRule>
  </conditionalFormatting>
  <conditionalFormatting sqref="C94:H94">
    <cfRule type="expression" dxfId="95" priority="52">
      <formula>ISBLANK(C94)</formula>
    </cfRule>
  </conditionalFormatting>
  <conditionalFormatting sqref="D17:D81">
    <cfRule type="expression" dxfId="94" priority="53">
      <formula>ISBLANK(D17)</formula>
    </cfRule>
  </conditionalFormatting>
  <conditionalFormatting sqref="D98:D101">
    <cfRule type="expression" dxfId="93" priority="54">
      <formula>D98=""</formula>
    </cfRule>
  </conditionalFormatting>
  <conditionalFormatting sqref="E132:H132">
    <cfRule type="cellIs" dxfId="92" priority="55" operator="equal">
      <formula>"Error"</formula>
    </cfRule>
  </conditionalFormatting>
  <conditionalFormatting sqref="E155:H155">
    <cfRule type="cellIs" dxfId="91" priority="56" operator="equal">
      <formula>"Error"</formula>
    </cfRule>
  </conditionalFormatting>
  <conditionalFormatting sqref="E157:H157">
    <cfRule type="cellIs" dxfId="90" priority="57" operator="equal">
      <formula>"Error"</formula>
    </cfRule>
  </conditionalFormatting>
  <conditionalFormatting sqref="G108:H108">
    <cfRule type="expression" dxfId="89" priority="58">
      <formula>G108=""</formula>
    </cfRule>
  </conditionalFormatting>
  <conditionalFormatting sqref="G111:H113">
    <cfRule type="expression" dxfId="88" priority="59">
      <formula>G111=""</formula>
    </cfRule>
  </conditionalFormatting>
  <conditionalFormatting sqref="G115:H123">
    <cfRule type="expression" dxfId="87" priority="60">
      <formula>G115=""</formula>
    </cfRule>
  </conditionalFormatting>
  <conditionalFormatting sqref="J17:O17">
    <cfRule type="expression" dxfId="86" priority="61">
      <formula>ISBLANK(J17)</formula>
    </cfRule>
  </conditionalFormatting>
  <conditionalFormatting sqref="J18:O19">
    <cfRule type="expression" dxfId="85" priority="62">
      <formula>AND($D$17=1,J18="")</formula>
    </cfRule>
    <cfRule type="expression" dxfId="84" priority="63">
      <formula>$D$17=2</formula>
    </cfRule>
  </conditionalFormatting>
  <conditionalFormatting sqref="J20:O20">
    <cfRule type="expression" dxfId="83" priority="64">
      <formula>ISBLANK(J20)</formula>
    </cfRule>
  </conditionalFormatting>
  <conditionalFormatting sqref="J21:O22">
    <cfRule type="expression" dxfId="82" priority="65">
      <formula>AND($D$17=1,J21="")</formula>
    </cfRule>
    <cfRule type="expression" dxfId="81" priority="66">
      <formula>$D$17=2</formula>
    </cfRule>
  </conditionalFormatting>
  <conditionalFormatting sqref="J23:O23">
    <cfRule type="expression" dxfId="80" priority="67">
      <formula>ISBLANK(J23)</formula>
    </cfRule>
  </conditionalFormatting>
  <conditionalFormatting sqref="J24:O25">
    <cfRule type="expression" dxfId="79" priority="68">
      <formula>AND($D$17=1,J24="")</formula>
    </cfRule>
    <cfRule type="expression" dxfId="78" priority="69">
      <formula>$D$17=2</formula>
    </cfRule>
  </conditionalFormatting>
  <conditionalFormatting sqref="J26:O26 J29:O29">
    <cfRule type="expression" dxfId="77" priority="70">
      <formula>ISBLANK(J26)</formula>
    </cfRule>
  </conditionalFormatting>
  <conditionalFormatting sqref="J27:O28">
    <cfRule type="expression" dxfId="76" priority="71">
      <formula>AND($D$17=1,J27="")</formula>
    </cfRule>
    <cfRule type="expression" dxfId="75" priority="72">
      <formula>$D$17=2</formula>
    </cfRule>
  </conditionalFormatting>
  <conditionalFormatting sqref="J30:O31">
    <cfRule type="expression" dxfId="74" priority="73">
      <formula>AND($D$17=1,J30="")</formula>
    </cfRule>
    <cfRule type="expression" dxfId="73" priority="74">
      <formula>$D$17=2</formula>
    </cfRule>
  </conditionalFormatting>
  <conditionalFormatting sqref="J32:O32">
    <cfRule type="expression" dxfId="72" priority="75">
      <formula>ISBLANK(J32)</formula>
    </cfRule>
  </conditionalFormatting>
  <conditionalFormatting sqref="J33:O34">
    <cfRule type="expression" dxfId="71" priority="76">
      <formula>AND($D$17=1,J33="")</formula>
    </cfRule>
    <cfRule type="expression" dxfId="70" priority="77">
      <formula>$D$17=2</formula>
    </cfRule>
  </conditionalFormatting>
  <conditionalFormatting sqref="J35:O35">
    <cfRule type="expression" dxfId="69" priority="78">
      <formula>ISBLANK(J35)</formula>
    </cfRule>
  </conditionalFormatting>
  <conditionalFormatting sqref="J36:O37">
    <cfRule type="expression" dxfId="68" priority="79">
      <formula>AND($D$17=1,J36="")</formula>
    </cfRule>
    <cfRule type="expression" dxfId="67" priority="80">
      <formula>$D$17=2</formula>
    </cfRule>
  </conditionalFormatting>
  <conditionalFormatting sqref="J38:O38">
    <cfRule type="expression" dxfId="66" priority="81">
      <formula>ISBLANK(J38)</formula>
    </cfRule>
  </conditionalFormatting>
  <conditionalFormatting sqref="J39:O40">
    <cfRule type="expression" dxfId="65" priority="82">
      <formula>AND($D$17=1,J39="")</formula>
    </cfRule>
    <cfRule type="expression" dxfId="64" priority="83">
      <formula>$D$17=2</formula>
    </cfRule>
  </conditionalFormatting>
  <conditionalFormatting sqref="J41:O41 J44:O44">
    <cfRule type="expression" dxfId="63" priority="84">
      <formula>ISBLANK(J41)</formula>
    </cfRule>
  </conditionalFormatting>
  <conditionalFormatting sqref="J42:O43">
    <cfRule type="expression" dxfId="62" priority="85">
      <formula>AND($D$17=1,J42="")</formula>
    </cfRule>
    <cfRule type="expression" dxfId="61" priority="86">
      <formula>$D$17=2</formula>
    </cfRule>
  </conditionalFormatting>
  <conditionalFormatting sqref="J45:O46">
    <cfRule type="expression" dxfId="60" priority="87">
      <formula>AND($D$17=1,J45="")</formula>
    </cfRule>
    <cfRule type="expression" dxfId="59" priority="88">
      <formula>$D$17=2</formula>
    </cfRule>
  </conditionalFormatting>
  <conditionalFormatting sqref="J47:O47">
    <cfRule type="expression" dxfId="58" priority="89">
      <formula>ISBLANK(J47)</formula>
    </cfRule>
  </conditionalFormatting>
  <conditionalFormatting sqref="J48:O49">
    <cfRule type="expression" dxfId="57" priority="90">
      <formula>AND($D$17=1,J48="")</formula>
    </cfRule>
    <cfRule type="expression" dxfId="56" priority="91">
      <formula>$D$17=2</formula>
    </cfRule>
  </conditionalFormatting>
  <conditionalFormatting sqref="J50:O50">
    <cfRule type="expression" dxfId="55" priority="92">
      <formula>ISBLANK(J50)</formula>
    </cfRule>
  </conditionalFormatting>
  <conditionalFormatting sqref="J51:O52">
    <cfRule type="expression" dxfId="54" priority="93">
      <formula>AND($D$17=1,J51="")</formula>
    </cfRule>
    <cfRule type="expression" dxfId="53" priority="94">
      <formula>$D$17=2</formula>
    </cfRule>
  </conditionalFormatting>
  <conditionalFormatting sqref="J53:O53">
    <cfRule type="expression" dxfId="52" priority="95">
      <formula>ISBLANK(J53)</formula>
    </cfRule>
  </conditionalFormatting>
  <conditionalFormatting sqref="J54:O55">
    <cfRule type="expression" dxfId="51" priority="96">
      <formula>AND($D$17=1,J54="")</formula>
    </cfRule>
    <cfRule type="expression" dxfId="50" priority="97">
      <formula>$D$17=2</formula>
    </cfRule>
  </conditionalFormatting>
  <conditionalFormatting sqref="J56:O56 J59:O59">
    <cfRule type="expression" dxfId="49" priority="98">
      <formula>ISBLANK(J56)</formula>
    </cfRule>
  </conditionalFormatting>
  <conditionalFormatting sqref="J57:O58">
    <cfRule type="expression" dxfId="48" priority="99">
      <formula>AND($D$17=1,J57="")</formula>
    </cfRule>
    <cfRule type="expression" dxfId="47" priority="100">
      <formula>$D$17=2</formula>
    </cfRule>
  </conditionalFormatting>
  <conditionalFormatting sqref="J60:O61">
    <cfRule type="expression" dxfId="46" priority="101">
      <formula>AND($D$17=1,J60="")</formula>
    </cfRule>
    <cfRule type="expression" dxfId="45" priority="102">
      <formula>$D$17=2</formula>
    </cfRule>
  </conditionalFormatting>
  <conditionalFormatting sqref="J62:O62">
    <cfRule type="expression" dxfId="44" priority="103">
      <formula>ISBLANK(J62)</formula>
    </cfRule>
  </conditionalFormatting>
  <conditionalFormatting sqref="J63:O64">
    <cfRule type="expression" dxfId="43" priority="104">
      <formula>AND($D$17=1,J63="")</formula>
    </cfRule>
    <cfRule type="expression" dxfId="42" priority="105">
      <formula>$D$17=2</formula>
    </cfRule>
  </conditionalFormatting>
  <conditionalFormatting sqref="J65:O65">
    <cfRule type="expression" dxfId="41" priority="106">
      <formula>ISBLANK(J65)</formula>
    </cfRule>
  </conditionalFormatting>
  <conditionalFormatting sqref="J66:O67">
    <cfRule type="expression" dxfId="40" priority="107">
      <formula>AND($D$17=1,J66="")</formula>
    </cfRule>
    <cfRule type="expression" dxfId="39" priority="108">
      <formula>$D$17=2</formula>
    </cfRule>
  </conditionalFormatting>
  <conditionalFormatting sqref="J68:O68">
    <cfRule type="expression" dxfId="38" priority="109">
      <formula>ISBLANK(J68)</formula>
    </cfRule>
  </conditionalFormatting>
  <conditionalFormatting sqref="J69:O70">
    <cfRule type="expression" dxfId="37" priority="110">
      <formula>AND($D$17=1,J69="")</formula>
    </cfRule>
    <cfRule type="expression" dxfId="36" priority="111">
      <formula>$D$17=2</formula>
    </cfRule>
  </conditionalFormatting>
  <conditionalFormatting sqref="J71:O71 J74:O74">
    <cfRule type="expression" dxfId="35" priority="112">
      <formula>ISBLANK(J71)</formula>
    </cfRule>
  </conditionalFormatting>
  <conditionalFormatting sqref="J72:O73">
    <cfRule type="expression" dxfId="34" priority="113">
      <formula>AND($D$17=1,J72="")</formula>
    </cfRule>
    <cfRule type="expression" dxfId="33" priority="114">
      <formula>$D$17=2</formula>
    </cfRule>
  </conditionalFormatting>
  <conditionalFormatting sqref="J75:O76">
    <cfRule type="expression" dxfId="32" priority="115">
      <formula>AND($D$17=1,J75="")</formula>
    </cfRule>
    <cfRule type="expression" dxfId="31" priority="116">
      <formula>$D$17=2</formula>
    </cfRule>
  </conditionalFormatting>
  <conditionalFormatting sqref="J77:O78">
    <cfRule type="expression" dxfId="30" priority="117">
      <formula>ISBLANK(J77)</formula>
    </cfRule>
  </conditionalFormatting>
  <conditionalFormatting sqref="J79:O79">
    <cfRule type="expression" dxfId="29" priority="118">
      <formula>$D$17=1</formula>
    </cfRule>
    <cfRule type="expression" dxfId="28" priority="119">
      <formula>AND($D$17=2,J79="")</formula>
    </cfRule>
  </conditionalFormatting>
  <conditionalFormatting sqref="J80:O80">
    <cfRule type="expression" dxfId="27" priority="120">
      <formula>ISBLANK(J80)</formula>
    </cfRule>
  </conditionalFormatting>
  <conditionalFormatting sqref="J81:O81">
    <cfRule type="expression" dxfId="26" priority="121">
      <formula>J81=""</formula>
    </cfRule>
  </conditionalFormatting>
  <conditionalFormatting sqref="J83:O85">
    <cfRule type="expression" dxfId="25" priority="122">
      <formula>J83=""</formula>
    </cfRule>
  </conditionalFormatting>
  <conditionalFormatting sqref="J87:O87">
    <cfRule type="expression" dxfId="24" priority="123">
      <formula>J87=""</formula>
    </cfRule>
  </conditionalFormatting>
  <conditionalFormatting sqref="J89:O92">
    <cfRule type="expression" dxfId="23" priority="124">
      <formula>J89=""</formula>
    </cfRule>
  </conditionalFormatting>
  <conditionalFormatting sqref="J107:O108">
    <cfRule type="expression" dxfId="22" priority="125">
      <formula>J107=""</formula>
    </cfRule>
  </conditionalFormatting>
  <conditionalFormatting sqref="J111:O113">
    <cfRule type="expression" dxfId="21" priority="126">
      <formula>J111=""</formula>
    </cfRule>
  </conditionalFormatting>
  <conditionalFormatting sqref="J115:O123">
    <cfRule type="expression" dxfId="20" priority="127">
      <formula>J115=""</formula>
    </cfRule>
  </conditionalFormatting>
  <conditionalFormatting sqref="J126:O126">
    <cfRule type="expression" dxfId="19" priority="128">
      <formula>J126=""</formula>
    </cfRule>
  </conditionalFormatting>
  <conditionalFormatting sqref="J137:O138">
    <cfRule type="expression" dxfId="18" priority="129">
      <formula>J137=""</formula>
    </cfRule>
  </conditionalFormatting>
  <conditionalFormatting sqref="O79">
    <cfRule type="expression" dxfId="17" priority="130">
      <formula>$D$17=1</formula>
    </cfRule>
    <cfRule type="expression" dxfId="16" priority="131">
      <formula>AND($D$17=2,O79="")</formula>
    </cfRule>
  </conditionalFormatting>
  <dataValidations count="3">
    <dataValidation type="custom" allowBlank="1" showErrorMessage="1" sqref="J18:O19 J21:O22 J24:O25 J27:O28 J30:O31 J33:O34 J36:O37 J39:O40 J42:O43 J45:O46 J48:O49 J51:O52 J54:O55 J57:O58 J60:O61 J63:O64 J66:O67 J69:O70 J72:O73 J75:O76" xr:uid="{00000000-0002-0000-0700-000001000000}">
      <formula1>$D$17=1</formula1>
    </dataValidation>
    <dataValidation type="decimal" operator="greaterThan" allowBlank="1" showInputMessage="1" showErrorMessage="1" prompt="Days outstanding - Enter any number higher than 0." sqref="D98:D100" xr:uid="{00000000-0002-0000-0700-000003000000}">
      <formula1>0</formula1>
    </dataValidation>
    <dataValidation type="decimal" operator="greaterThan" allowBlank="1" showInputMessage="1" showErrorMessage="1" prompt="Other NWC in % of revenue - Enter any number higher than 0." sqref="D101" xr:uid="{00000000-0002-0000-0700-000004000000}">
      <formula1>0</formula1>
    </dataValidation>
  </dataValidations>
  <pageMargins left="0.7" right="0.7" top="0.78740157499999996" bottom="0.78740157499999996" header="0" footer="0"/>
  <pageSetup paperSize="9" orientation="landscape"/>
  <rowBreaks count="1" manualBreakCount="1">
    <brk id="81" man="1"/>
  </rowBreaks>
  <drawing r:id="rId1"/>
  <extLst>
    <ext xmlns:x14="http://schemas.microsoft.com/office/spreadsheetml/2009/9/main" uri="{CCE6A557-97BC-4b89-ADB6-D9C93CAAB3DF}">
      <x14:dataValidations xmlns:xm="http://schemas.microsoft.com/office/excel/2006/main" count="2">
        <x14:dataValidation type="list" allowBlank="1" showErrorMessage="1" xr:uid="{00000000-0002-0000-0700-000000000000}">
          <x14:formula1>
            <xm:f>Dropdowns!$AP$2:$AP$4</xm:f>
          </x14:formula1>
          <xm:sqref>C94</xm:sqref>
        </x14:dataValidation>
        <x14:dataValidation type="list" allowBlank="1" showErrorMessage="1" xr:uid="{00000000-0002-0000-0700-000002000000}">
          <x14:formula1>
            <xm:f>Dropdowns!$G$2:$G$4</xm:f>
          </x14:formula1>
          <xm:sqref>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1000"/>
  <sheetViews>
    <sheetView showGridLines="0" workbookViewId="0">
      <pane xSplit="2" ySplit="2" topLeftCell="C3" activePane="bottomRight" state="frozen"/>
      <selection pane="topRight" activeCell="C1" sqref="C1"/>
      <selection pane="bottomLeft" activeCell="A3" sqref="A3"/>
      <selection pane="bottomRight" activeCell="C64" sqref="C64"/>
    </sheetView>
  </sheetViews>
  <sheetFormatPr baseColWidth="10" defaultColWidth="12.625" defaultRowHeight="15" customHeight="1" x14ac:dyDescent="0.2"/>
  <cols>
    <col min="1" max="1" width="3.25" customWidth="1"/>
    <col min="2" max="2" width="40.875" customWidth="1"/>
    <col min="3" max="3" width="65.875" customWidth="1"/>
    <col min="4" max="6" width="9" customWidth="1"/>
    <col min="7" max="26" width="14.375" customWidth="1"/>
  </cols>
  <sheetData>
    <row r="1" spans="2:3" ht="14.25" customHeight="1" x14ac:dyDescent="0.2"/>
    <row r="2" spans="2:3" ht="14.25" customHeight="1" x14ac:dyDescent="0.2">
      <c r="B2" s="184" t="s">
        <v>357</v>
      </c>
      <c r="C2" s="190" t="s">
        <v>358</v>
      </c>
    </row>
    <row r="3" spans="2:3" ht="14.25" customHeight="1" x14ac:dyDescent="0.2">
      <c r="B3" s="171" t="s">
        <v>272</v>
      </c>
      <c r="C3" s="172" t="s">
        <v>359</v>
      </c>
    </row>
    <row r="4" spans="2:3" ht="14.25" customHeight="1" x14ac:dyDescent="0.2">
      <c r="B4" s="171" t="s">
        <v>274</v>
      </c>
      <c r="C4" s="172" t="s">
        <v>360</v>
      </c>
    </row>
    <row r="5" spans="2:3" ht="14.25" customHeight="1" x14ac:dyDescent="0.2">
      <c r="B5" s="173" t="s">
        <v>273</v>
      </c>
      <c r="C5" s="174" t="s">
        <v>361</v>
      </c>
    </row>
    <row r="6" spans="2:3" ht="14.25" customHeight="1" x14ac:dyDescent="0.2">
      <c r="B6" s="175" t="s">
        <v>272</v>
      </c>
      <c r="C6" s="233"/>
    </row>
    <row r="7" spans="2:3" ht="14.25" customHeight="1" x14ac:dyDescent="0.2">
      <c r="B7" s="175" t="s">
        <v>274</v>
      </c>
      <c r="C7" s="233"/>
    </row>
    <row r="8" spans="2:3" ht="14.25" customHeight="1" x14ac:dyDescent="0.2">
      <c r="B8" s="176" t="s">
        <v>275</v>
      </c>
      <c r="C8" s="234"/>
    </row>
    <row r="9" spans="2:3" ht="14.25" customHeight="1" x14ac:dyDescent="0.2">
      <c r="B9" s="171" t="s">
        <v>272</v>
      </c>
      <c r="C9" s="235"/>
    </row>
    <row r="10" spans="2:3" ht="14.25" customHeight="1" x14ac:dyDescent="0.2">
      <c r="B10" s="171" t="s">
        <v>274</v>
      </c>
      <c r="C10" s="235"/>
    </row>
    <row r="11" spans="2:3" ht="14.25" customHeight="1" x14ac:dyDescent="0.2">
      <c r="B11" s="173" t="s">
        <v>276</v>
      </c>
      <c r="C11" s="236"/>
    </row>
    <row r="12" spans="2:3" ht="14.25" customHeight="1" x14ac:dyDescent="0.2">
      <c r="B12" s="175" t="s">
        <v>272</v>
      </c>
      <c r="C12" s="233"/>
    </row>
    <row r="13" spans="2:3" ht="14.25" customHeight="1" x14ac:dyDescent="0.2">
      <c r="B13" s="175" t="s">
        <v>274</v>
      </c>
      <c r="C13" s="233"/>
    </row>
    <row r="14" spans="2:3" ht="14.25" customHeight="1" x14ac:dyDescent="0.2">
      <c r="B14" s="176" t="s">
        <v>277</v>
      </c>
      <c r="C14" s="234"/>
    </row>
    <row r="15" spans="2:3" ht="14.25" customHeight="1" x14ac:dyDescent="0.2">
      <c r="B15" s="171" t="s">
        <v>272</v>
      </c>
      <c r="C15" s="235"/>
    </row>
    <row r="16" spans="2:3" ht="14.25" customHeight="1" x14ac:dyDescent="0.2">
      <c r="B16" s="171" t="s">
        <v>274</v>
      </c>
      <c r="C16" s="235"/>
    </row>
    <row r="17" spans="2:3" ht="14.25" customHeight="1" x14ac:dyDescent="0.2">
      <c r="B17" s="173" t="s">
        <v>278</v>
      </c>
      <c r="C17" s="236"/>
    </row>
    <row r="18" spans="2:3" ht="14.25" customHeight="1" x14ac:dyDescent="0.2">
      <c r="B18" s="175" t="s">
        <v>272</v>
      </c>
      <c r="C18" s="233"/>
    </row>
    <row r="19" spans="2:3" ht="14.25" customHeight="1" x14ac:dyDescent="0.2">
      <c r="B19" s="175" t="s">
        <v>274</v>
      </c>
      <c r="C19" s="233"/>
    </row>
    <row r="20" spans="2:3" ht="14.25" customHeight="1" x14ac:dyDescent="0.2">
      <c r="B20" s="176" t="s">
        <v>279</v>
      </c>
      <c r="C20" s="234"/>
    </row>
    <row r="21" spans="2:3" ht="14.25" customHeight="1" x14ac:dyDescent="0.2">
      <c r="B21" s="171" t="s">
        <v>272</v>
      </c>
      <c r="C21" s="235"/>
    </row>
    <row r="22" spans="2:3" ht="14.25" customHeight="1" x14ac:dyDescent="0.2">
      <c r="B22" s="171" t="s">
        <v>274</v>
      </c>
      <c r="C22" s="235"/>
    </row>
    <row r="23" spans="2:3" ht="14.25" customHeight="1" x14ac:dyDescent="0.2">
      <c r="B23" s="173" t="s">
        <v>280</v>
      </c>
      <c r="C23" s="236"/>
    </row>
    <row r="24" spans="2:3" ht="14.25" customHeight="1" x14ac:dyDescent="0.2">
      <c r="B24" s="175" t="s">
        <v>272</v>
      </c>
      <c r="C24" s="233"/>
    </row>
    <row r="25" spans="2:3" ht="14.25" customHeight="1" x14ac:dyDescent="0.2">
      <c r="B25" s="175" t="s">
        <v>274</v>
      </c>
      <c r="C25" s="233"/>
    </row>
    <row r="26" spans="2:3" ht="14.25" customHeight="1" x14ac:dyDescent="0.2">
      <c r="B26" s="176" t="s">
        <v>281</v>
      </c>
      <c r="C26" s="234"/>
    </row>
    <row r="27" spans="2:3" ht="14.25" customHeight="1" x14ac:dyDescent="0.2">
      <c r="B27" s="171" t="s">
        <v>272</v>
      </c>
      <c r="C27" s="235"/>
    </row>
    <row r="28" spans="2:3" ht="14.25" customHeight="1" x14ac:dyDescent="0.2">
      <c r="B28" s="171" t="s">
        <v>274</v>
      </c>
      <c r="C28" s="235"/>
    </row>
    <row r="29" spans="2:3" ht="14.25" customHeight="1" x14ac:dyDescent="0.2">
      <c r="B29" s="173" t="s">
        <v>282</v>
      </c>
      <c r="C29" s="236"/>
    </row>
    <row r="30" spans="2:3" ht="14.25" customHeight="1" x14ac:dyDescent="0.2">
      <c r="B30" s="175" t="s">
        <v>272</v>
      </c>
      <c r="C30" s="233"/>
    </row>
    <row r="31" spans="2:3" ht="14.25" customHeight="1" x14ac:dyDescent="0.2">
      <c r="B31" s="175" t="s">
        <v>274</v>
      </c>
      <c r="C31" s="233"/>
    </row>
    <row r="32" spans="2:3" ht="14.25" customHeight="1" x14ac:dyDescent="0.2">
      <c r="B32" s="176" t="s">
        <v>283</v>
      </c>
      <c r="C32" s="234"/>
    </row>
    <row r="33" spans="2:3" ht="14.25" customHeight="1" x14ac:dyDescent="0.2">
      <c r="B33" s="171" t="s">
        <v>272</v>
      </c>
      <c r="C33" s="235"/>
    </row>
    <row r="34" spans="2:3" ht="14.25" customHeight="1" x14ac:dyDescent="0.2">
      <c r="B34" s="171" t="s">
        <v>274</v>
      </c>
      <c r="C34" s="235"/>
    </row>
    <row r="35" spans="2:3" ht="14.25" customHeight="1" x14ac:dyDescent="0.2">
      <c r="B35" s="173" t="s">
        <v>284</v>
      </c>
      <c r="C35" s="236"/>
    </row>
    <row r="36" spans="2:3" ht="14.25" customHeight="1" x14ac:dyDescent="0.2">
      <c r="B36" s="175" t="s">
        <v>272</v>
      </c>
      <c r="C36" s="233"/>
    </row>
    <row r="37" spans="2:3" ht="14.25" customHeight="1" x14ac:dyDescent="0.2">
      <c r="B37" s="175" t="s">
        <v>274</v>
      </c>
      <c r="C37" s="233"/>
    </row>
    <row r="38" spans="2:3" ht="14.25" customHeight="1" x14ac:dyDescent="0.2">
      <c r="B38" s="176" t="s">
        <v>285</v>
      </c>
      <c r="C38" s="234"/>
    </row>
    <row r="39" spans="2:3" ht="14.25" customHeight="1" x14ac:dyDescent="0.2">
      <c r="B39" s="171" t="s">
        <v>272</v>
      </c>
      <c r="C39" s="235"/>
    </row>
    <row r="40" spans="2:3" ht="14.25" customHeight="1" x14ac:dyDescent="0.2">
      <c r="B40" s="171" t="s">
        <v>274</v>
      </c>
      <c r="C40" s="235"/>
    </row>
    <row r="41" spans="2:3" ht="14.25" customHeight="1" x14ac:dyDescent="0.2">
      <c r="B41" s="173" t="s">
        <v>286</v>
      </c>
      <c r="C41" s="236"/>
    </row>
    <row r="42" spans="2:3" ht="14.25" customHeight="1" x14ac:dyDescent="0.2">
      <c r="B42" s="175" t="s">
        <v>272</v>
      </c>
      <c r="C42" s="233"/>
    </row>
    <row r="43" spans="2:3" ht="14.25" customHeight="1" x14ac:dyDescent="0.2">
      <c r="B43" s="175" t="s">
        <v>274</v>
      </c>
      <c r="C43" s="233"/>
    </row>
    <row r="44" spans="2:3" ht="14.25" customHeight="1" x14ac:dyDescent="0.2">
      <c r="B44" s="176" t="s">
        <v>287</v>
      </c>
      <c r="C44" s="234"/>
    </row>
    <row r="45" spans="2:3" ht="14.25" customHeight="1" x14ac:dyDescent="0.2">
      <c r="B45" s="171" t="s">
        <v>272</v>
      </c>
      <c r="C45" s="235"/>
    </row>
    <row r="46" spans="2:3" ht="14.25" customHeight="1" x14ac:dyDescent="0.2">
      <c r="B46" s="171" t="s">
        <v>274</v>
      </c>
      <c r="C46" s="235"/>
    </row>
    <row r="47" spans="2:3" ht="14.25" customHeight="1" x14ac:dyDescent="0.2">
      <c r="B47" s="173" t="s">
        <v>288</v>
      </c>
      <c r="C47" s="236"/>
    </row>
    <row r="48" spans="2:3" ht="14.25" customHeight="1" x14ac:dyDescent="0.2">
      <c r="B48" s="175" t="s">
        <v>272</v>
      </c>
      <c r="C48" s="233"/>
    </row>
    <row r="49" spans="2:3" ht="14.25" customHeight="1" x14ac:dyDescent="0.2">
      <c r="B49" s="175" t="s">
        <v>274</v>
      </c>
      <c r="C49" s="233"/>
    </row>
    <row r="50" spans="2:3" ht="14.25" customHeight="1" x14ac:dyDescent="0.2">
      <c r="B50" s="176" t="s">
        <v>289</v>
      </c>
      <c r="C50" s="234"/>
    </row>
    <row r="51" spans="2:3" ht="14.25" customHeight="1" x14ac:dyDescent="0.2">
      <c r="B51" s="171" t="s">
        <v>272</v>
      </c>
      <c r="C51" s="235"/>
    </row>
    <row r="52" spans="2:3" ht="14.25" customHeight="1" x14ac:dyDescent="0.2">
      <c r="B52" s="171" t="s">
        <v>274</v>
      </c>
      <c r="C52" s="235"/>
    </row>
    <row r="53" spans="2:3" ht="14.25" customHeight="1" x14ac:dyDescent="0.2">
      <c r="B53" s="173" t="s">
        <v>290</v>
      </c>
      <c r="C53" s="236"/>
    </row>
    <row r="54" spans="2:3" ht="14.25" customHeight="1" x14ac:dyDescent="0.2">
      <c r="B54" s="175" t="s">
        <v>272</v>
      </c>
      <c r="C54" s="233"/>
    </row>
    <row r="55" spans="2:3" ht="14.25" customHeight="1" x14ac:dyDescent="0.2">
      <c r="B55" s="175" t="s">
        <v>274</v>
      </c>
      <c r="C55" s="233"/>
    </row>
    <row r="56" spans="2:3" ht="14.25" customHeight="1" x14ac:dyDescent="0.2">
      <c r="B56" s="176" t="s">
        <v>291</v>
      </c>
      <c r="C56" s="234"/>
    </row>
    <row r="57" spans="2:3" ht="14.25" customHeight="1" x14ac:dyDescent="0.2">
      <c r="B57" s="171" t="s">
        <v>272</v>
      </c>
      <c r="C57" s="235"/>
    </row>
    <row r="58" spans="2:3" ht="14.25" customHeight="1" x14ac:dyDescent="0.2">
      <c r="B58" s="171" t="s">
        <v>274</v>
      </c>
      <c r="C58" s="235"/>
    </row>
    <row r="59" spans="2:3" ht="14.25" customHeight="1" x14ac:dyDescent="0.2">
      <c r="B59" s="173" t="s">
        <v>292</v>
      </c>
      <c r="C59" s="236"/>
    </row>
    <row r="60" spans="2:3" ht="14.25" customHeight="1" x14ac:dyDescent="0.2">
      <c r="B60" s="175" t="s">
        <v>272</v>
      </c>
      <c r="C60" s="233"/>
    </row>
    <row r="61" spans="2:3" ht="14.25" customHeight="1" x14ac:dyDescent="0.2">
      <c r="B61" s="175" t="s">
        <v>274</v>
      </c>
      <c r="C61" s="233"/>
    </row>
    <row r="62" spans="2:3" ht="14.25" customHeight="1" x14ac:dyDescent="0.2">
      <c r="B62" s="176" t="s">
        <v>293</v>
      </c>
      <c r="C62" s="234"/>
    </row>
    <row r="63" spans="2:3" ht="14.25" customHeight="1" x14ac:dyDescent="0.2">
      <c r="B63" s="171"/>
      <c r="C63" s="102"/>
    </row>
    <row r="64" spans="2:3" ht="14.25" customHeight="1" x14ac:dyDescent="0.2">
      <c r="B64" s="177" t="s">
        <v>296</v>
      </c>
      <c r="C64" s="238" t="s">
        <v>362</v>
      </c>
    </row>
    <row r="65" spans="3:3" ht="14.25" customHeight="1" x14ac:dyDescent="0.2">
      <c r="C65" s="178"/>
    </row>
    <row r="66" spans="3:3" ht="14.25" customHeight="1" x14ac:dyDescent="0.2"/>
    <row r="67" spans="3:3" ht="14.25" customHeight="1" x14ac:dyDescent="0.2"/>
    <row r="68" spans="3:3" ht="14.25" customHeight="1" x14ac:dyDescent="0.2"/>
    <row r="69" spans="3:3" ht="14.25" customHeight="1" x14ac:dyDescent="0.2"/>
    <row r="70" spans="3:3" ht="14.25" customHeight="1" x14ac:dyDescent="0.2"/>
    <row r="71" spans="3:3" ht="14.25" customHeight="1" x14ac:dyDescent="0.2"/>
    <row r="72" spans="3:3" ht="14.25" customHeight="1" x14ac:dyDescent="0.2"/>
    <row r="73" spans="3:3" ht="14.25" customHeight="1" x14ac:dyDescent="0.2"/>
    <row r="74" spans="3:3" ht="14.25" customHeight="1" x14ac:dyDescent="0.2"/>
    <row r="75" spans="3:3" ht="14.25" customHeight="1" x14ac:dyDescent="0.2"/>
    <row r="76" spans="3:3" ht="14.25" customHeight="1" x14ac:dyDescent="0.2"/>
    <row r="77" spans="3:3" ht="14.25" customHeight="1" x14ac:dyDescent="0.2"/>
    <row r="78" spans="3:3" ht="14.25" customHeight="1" x14ac:dyDescent="0.2"/>
    <row r="79" spans="3:3" ht="14.25" customHeight="1" x14ac:dyDescent="0.2"/>
    <row r="80" spans="3:3"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jqA9z9svJT3FwVAZH1ZIfUh7kIO82Vg4EdLiyM0LBjHQU+/SyN+RR9xgxjJLv7z24jCWkP4J6be6VznSgQIkQ==" saltValue="Cqb9+zQTLcbsaI5ktK+zBw==" spinCount="100000" sheet="1" objects="1" scenarios="1"/>
  <pageMargins left="0.7" right="0.7" top="0.75" bottom="0.75" header="0" footer="0"/>
  <pageSetup paperSize="9" scale="3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showGridLines="0" tabSelected="1" workbookViewId="0">
      <selection activeCell="K8" sqref="K8"/>
    </sheetView>
  </sheetViews>
  <sheetFormatPr baseColWidth="10" defaultColWidth="12.625" defaultRowHeight="15" customHeight="1" x14ac:dyDescent="0.2"/>
  <cols>
    <col min="1" max="1" width="2.625" customWidth="1"/>
    <col min="2" max="2" width="4.125" customWidth="1"/>
    <col min="3" max="3" width="76.375" customWidth="1"/>
    <col min="4" max="11" width="8.625" customWidth="1"/>
    <col min="12" max="26" width="14.375" customWidth="1"/>
  </cols>
  <sheetData>
    <row r="1" spans="1:11" ht="14.25" customHeight="1" x14ac:dyDescent="0.2">
      <c r="A1" s="46"/>
      <c r="B1" s="46"/>
      <c r="C1" s="46"/>
      <c r="D1" s="46"/>
      <c r="E1" s="46"/>
      <c r="F1" s="46"/>
      <c r="G1" s="46"/>
      <c r="H1" s="46"/>
      <c r="I1" s="46"/>
      <c r="J1" s="46"/>
      <c r="K1" s="46"/>
    </row>
    <row r="2" spans="1:11" ht="103.5" customHeight="1" x14ac:dyDescent="0.2">
      <c r="A2" s="46"/>
      <c r="B2" s="263" t="s">
        <v>795</v>
      </c>
      <c r="C2" s="258"/>
      <c r="D2" s="46"/>
      <c r="E2" s="46"/>
      <c r="F2" s="46"/>
      <c r="G2" s="46"/>
      <c r="H2" s="46"/>
      <c r="I2" s="46"/>
      <c r="J2" s="46"/>
      <c r="K2" s="46"/>
    </row>
    <row r="3" spans="1:11" ht="14.25" customHeight="1" x14ac:dyDescent="0.2">
      <c r="A3" s="46"/>
      <c r="D3" s="46"/>
      <c r="E3" s="46"/>
      <c r="F3" s="46"/>
      <c r="G3" s="46"/>
      <c r="H3" s="46"/>
      <c r="I3" s="46"/>
      <c r="J3" s="46"/>
      <c r="K3" s="46"/>
    </row>
    <row r="4" spans="1:11" ht="18" customHeight="1" x14ac:dyDescent="0.2">
      <c r="A4" s="179"/>
      <c r="B4" s="264" t="s">
        <v>796</v>
      </c>
      <c r="C4" s="258"/>
      <c r="D4" s="179"/>
      <c r="E4" s="179"/>
      <c r="F4" s="179"/>
      <c r="G4" s="179"/>
      <c r="H4" s="179"/>
      <c r="I4" s="179"/>
      <c r="J4" s="179"/>
      <c r="K4" s="179"/>
    </row>
    <row r="5" spans="1:11" ht="14.25" customHeight="1" x14ac:dyDescent="0.2">
      <c r="A5" s="46"/>
      <c r="B5" s="46"/>
      <c r="C5" s="46"/>
      <c r="D5" s="46"/>
      <c r="E5" s="46"/>
      <c r="F5" s="46"/>
      <c r="G5" s="46"/>
      <c r="H5" s="46"/>
      <c r="I5" s="46"/>
      <c r="J5" s="46"/>
      <c r="K5" s="46"/>
    </row>
    <row r="6" spans="1:11" ht="229.5" customHeight="1" x14ac:dyDescent="0.2">
      <c r="A6" s="46"/>
      <c r="B6" s="180">
        <v>1</v>
      </c>
      <c r="C6" s="181" t="s">
        <v>363</v>
      </c>
      <c r="D6" s="46"/>
      <c r="E6" s="46"/>
      <c r="F6" s="46"/>
      <c r="G6" s="46"/>
      <c r="H6" s="46"/>
      <c r="I6" s="46"/>
      <c r="J6" s="46"/>
      <c r="K6" s="46"/>
    </row>
    <row r="7" spans="1:11" ht="4.5" customHeight="1" x14ac:dyDescent="0.2">
      <c r="A7" s="46"/>
      <c r="B7" s="180"/>
      <c r="C7" s="46"/>
      <c r="D7" s="46"/>
      <c r="E7" s="46"/>
      <c r="F7" s="46"/>
      <c r="G7" s="46"/>
      <c r="H7" s="46"/>
      <c r="I7" s="46"/>
      <c r="J7" s="46"/>
      <c r="K7" s="46"/>
    </row>
    <row r="8" spans="1:11" ht="229.5" customHeight="1" x14ac:dyDescent="0.2">
      <c r="A8" s="46"/>
      <c r="B8" s="180">
        <f>SUM(B6:B7)+1</f>
        <v>2</v>
      </c>
      <c r="C8" s="181" t="s">
        <v>363</v>
      </c>
      <c r="D8" s="46"/>
      <c r="E8" s="46"/>
      <c r="F8" s="46"/>
      <c r="G8" s="46"/>
      <c r="H8" s="46"/>
      <c r="I8" s="46"/>
      <c r="J8" s="46"/>
      <c r="K8" s="46"/>
    </row>
    <row r="9" spans="1:11" ht="4.5" customHeight="1" x14ac:dyDescent="0.2">
      <c r="A9" s="46"/>
      <c r="B9" s="180"/>
      <c r="C9" s="46"/>
      <c r="D9" s="46"/>
      <c r="E9" s="46"/>
      <c r="F9" s="46"/>
      <c r="G9" s="46"/>
      <c r="H9" s="46"/>
      <c r="I9" s="46"/>
      <c r="J9" s="46"/>
      <c r="K9" s="46"/>
    </row>
    <row r="10" spans="1:11" ht="229.5" customHeight="1" x14ac:dyDescent="0.2">
      <c r="A10" s="46"/>
      <c r="B10" s="180">
        <f>SUM(B8:B9)+1</f>
        <v>3</v>
      </c>
      <c r="C10" s="181" t="s">
        <v>363</v>
      </c>
      <c r="D10" s="46"/>
      <c r="E10" s="46"/>
      <c r="F10" s="46"/>
      <c r="G10" s="46"/>
      <c r="H10" s="46"/>
      <c r="I10" s="46"/>
      <c r="J10" s="46"/>
      <c r="K10" s="46"/>
    </row>
    <row r="11" spans="1:11" ht="4.5" customHeight="1" x14ac:dyDescent="0.2">
      <c r="A11" s="46"/>
      <c r="B11" s="180"/>
      <c r="C11" s="46"/>
      <c r="D11" s="46"/>
      <c r="E11" s="46"/>
      <c r="F11" s="46"/>
      <c r="G11" s="46"/>
      <c r="H11" s="46"/>
      <c r="I11" s="46"/>
      <c r="J11" s="46"/>
      <c r="K11" s="46"/>
    </row>
    <row r="12" spans="1:11" ht="229.5" customHeight="1" x14ac:dyDescent="0.2">
      <c r="A12" s="46"/>
      <c r="B12" s="180">
        <f>SUM(B10:B11)+1</f>
        <v>4</v>
      </c>
      <c r="C12" s="181" t="s">
        <v>363</v>
      </c>
      <c r="D12" s="46"/>
      <c r="E12" s="46"/>
      <c r="F12" s="46"/>
      <c r="G12" s="46"/>
      <c r="H12" s="46"/>
      <c r="I12" s="46"/>
      <c r="J12" s="46"/>
      <c r="K12" s="46"/>
    </row>
    <row r="13" spans="1:11" ht="4.5" customHeight="1" x14ac:dyDescent="0.2">
      <c r="A13" s="46"/>
      <c r="B13" s="180"/>
      <c r="C13" s="46"/>
      <c r="D13" s="46"/>
      <c r="E13" s="46"/>
      <c r="F13" s="46"/>
      <c r="G13" s="46"/>
      <c r="H13" s="46"/>
      <c r="I13" s="46"/>
      <c r="J13" s="46"/>
      <c r="K13" s="46"/>
    </row>
    <row r="14" spans="1:11" ht="229.5" customHeight="1" x14ac:dyDescent="0.2">
      <c r="A14" s="46"/>
      <c r="B14" s="180">
        <f>SUM(B12:B13)+1</f>
        <v>5</v>
      </c>
      <c r="C14" s="181" t="s">
        <v>363</v>
      </c>
      <c r="D14" s="46"/>
      <c r="E14" s="46"/>
      <c r="F14" s="46"/>
      <c r="G14" s="46"/>
      <c r="H14" s="46"/>
      <c r="I14" s="46"/>
      <c r="J14" s="46"/>
      <c r="K14" s="46"/>
    </row>
    <row r="15" spans="1:11" ht="4.5" customHeight="1" x14ac:dyDescent="0.2">
      <c r="A15" s="46"/>
      <c r="B15" s="180"/>
      <c r="C15" s="46"/>
      <c r="D15" s="46"/>
      <c r="E15" s="46"/>
      <c r="F15" s="46"/>
      <c r="G15" s="46"/>
      <c r="H15" s="46"/>
      <c r="I15" s="46"/>
      <c r="J15" s="46"/>
      <c r="K15" s="46"/>
    </row>
    <row r="16" spans="1:11" ht="229.5" customHeight="1" x14ac:dyDescent="0.2">
      <c r="A16" s="46"/>
      <c r="B16" s="180">
        <f>SUM(B14:B15)+1</f>
        <v>6</v>
      </c>
      <c r="C16" s="181" t="s">
        <v>363</v>
      </c>
      <c r="D16" s="46"/>
      <c r="E16" s="46"/>
      <c r="F16" s="46"/>
      <c r="G16" s="46"/>
      <c r="H16" s="46"/>
      <c r="I16" s="46"/>
      <c r="J16" s="46"/>
      <c r="K16" s="46"/>
    </row>
    <row r="17" spans="1:11" ht="4.5" customHeight="1" x14ac:dyDescent="0.2">
      <c r="A17" s="46"/>
      <c r="B17" s="180"/>
      <c r="C17" s="46"/>
      <c r="D17" s="46"/>
      <c r="E17" s="46"/>
      <c r="F17" s="46"/>
      <c r="G17" s="46"/>
      <c r="H17" s="46"/>
      <c r="I17" s="46"/>
      <c r="J17" s="46"/>
      <c r="K17" s="46"/>
    </row>
    <row r="18" spans="1:11" ht="229.5" customHeight="1" x14ac:dyDescent="0.2">
      <c r="A18" s="46"/>
      <c r="B18" s="180">
        <f>SUM(B16:B17)+1</f>
        <v>7</v>
      </c>
      <c r="C18" s="181" t="s">
        <v>363</v>
      </c>
      <c r="D18" s="46"/>
      <c r="E18" s="46"/>
      <c r="F18" s="46"/>
      <c r="G18" s="46"/>
      <c r="H18" s="46"/>
      <c r="I18" s="46"/>
      <c r="J18" s="46"/>
      <c r="K18" s="46"/>
    </row>
    <row r="19" spans="1:11" ht="4.5" customHeight="1" x14ac:dyDescent="0.2">
      <c r="A19" s="46"/>
      <c r="B19" s="180"/>
      <c r="C19" s="46"/>
      <c r="D19" s="46"/>
      <c r="E19" s="46"/>
      <c r="F19" s="46"/>
      <c r="G19" s="46"/>
      <c r="H19" s="46"/>
      <c r="I19" s="46"/>
      <c r="J19" s="46"/>
      <c r="K19" s="46"/>
    </row>
    <row r="20" spans="1:11" ht="229.5" customHeight="1" x14ac:dyDescent="0.2">
      <c r="A20" s="46"/>
      <c r="B20" s="180">
        <f>SUM(B18:B19)+1</f>
        <v>8</v>
      </c>
      <c r="C20" s="181" t="s">
        <v>363</v>
      </c>
      <c r="D20" s="46"/>
      <c r="E20" s="46"/>
      <c r="F20" s="46"/>
      <c r="G20" s="46"/>
      <c r="H20" s="46"/>
      <c r="I20" s="46"/>
      <c r="J20" s="46"/>
      <c r="K20" s="46"/>
    </row>
    <row r="21" spans="1:11" ht="4.5" customHeight="1" x14ac:dyDescent="0.2">
      <c r="A21" s="46"/>
      <c r="B21" s="180"/>
      <c r="C21" s="46"/>
      <c r="D21" s="46"/>
      <c r="E21" s="46"/>
      <c r="F21" s="46"/>
      <c r="G21" s="46"/>
      <c r="H21" s="46"/>
      <c r="I21" s="46"/>
      <c r="J21" s="46"/>
      <c r="K21" s="46"/>
    </row>
    <row r="22" spans="1:11" ht="229.5" customHeight="1" x14ac:dyDescent="0.2">
      <c r="A22" s="46"/>
      <c r="B22" s="180">
        <f>SUM(B20:B21)+1</f>
        <v>9</v>
      </c>
      <c r="C22" s="181" t="s">
        <v>363</v>
      </c>
      <c r="D22" s="46"/>
      <c r="E22" s="46"/>
      <c r="F22" s="46"/>
      <c r="G22" s="46"/>
      <c r="H22" s="46"/>
      <c r="I22" s="46"/>
      <c r="J22" s="46"/>
      <c r="K22" s="46"/>
    </row>
    <row r="23" spans="1:11" ht="4.5" customHeight="1" x14ac:dyDescent="0.2">
      <c r="A23" s="46"/>
      <c r="B23" s="180"/>
      <c r="C23" s="46"/>
      <c r="D23" s="46"/>
      <c r="E23" s="46"/>
      <c r="F23" s="46"/>
      <c r="G23" s="46"/>
      <c r="H23" s="46"/>
      <c r="I23" s="46"/>
      <c r="J23" s="46"/>
      <c r="K23" s="46"/>
    </row>
    <row r="24" spans="1:11" ht="229.5" customHeight="1" x14ac:dyDescent="0.2">
      <c r="A24" s="46"/>
      <c r="B24" s="180">
        <f>SUM(B22:B23)+1</f>
        <v>10</v>
      </c>
      <c r="C24" s="181" t="s">
        <v>363</v>
      </c>
      <c r="D24" s="46"/>
      <c r="E24" s="46"/>
      <c r="F24" s="46"/>
      <c r="G24" s="46"/>
      <c r="H24" s="46"/>
      <c r="I24" s="46"/>
      <c r="J24" s="46"/>
      <c r="K24" s="46"/>
    </row>
    <row r="25" spans="1:11" ht="14.25" customHeight="1" x14ac:dyDescent="0.2">
      <c r="A25" s="46"/>
      <c r="B25" s="182"/>
      <c r="C25" s="46"/>
      <c r="D25" s="46"/>
      <c r="E25" s="46"/>
      <c r="F25" s="46"/>
      <c r="G25" s="46"/>
      <c r="H25" s="46"/>
      <c r="I25" s="46"/>
      <c r="J25" s="46"/>
      <c r="K25" s="46"/>
    </row>
    <row r="26" spans="1:11" ht="14.25" customHeight="1" x14ac:dyDescent="0.2">
      <c r="A26" s="46"/>
      <c r="B26" s="46"/>
      <c r="C26" s="46"/>
      <c r="D26" s="46"/>
      <c r="E26" s="46"/>
      <c r="F26" s="46"/>
      <c r="G26" s="46"/>
      <c r="H26" s="46"/>
      <c r="I26" s="46"/>
      <c r="J26" s="46"/>
      <c r="K26" s="46"/>
    </row>
    <row r="27" spans="1:11" ht="14.25" customHeight="1" x14ac:dyDescent="0.2">
      <c r="A27" s="46"/>
      <c r="B27" s="46"/>
      <c r="C27" s="46"/>
      <c r="D27" s="46"/>
      <c r="E27" s="46"/>
      <c r="F27" s="46"/>
      <c r="G27" s="46"/>
      <c r="H27" s="46"/>
      <c r="I27" s="46"/>
      <c r="J27" s="46"/>
      <c r="K27" s="46"/>
    </row>
    <row r="28" spans="1:11" ht="14.25" customHeight="1" x14ac:dyDescent="0.2">
      <c r="A28" s="46"/>
      <c r="B28" s="46"/>
      <c r="C28" s="46"/>
      <c r="D28" s="46"/>
      <c r="E28" s="46"/>
      <c r="F28" s="46"/>
      <c r="G28" s="46"/>
      <c r="H28" s="46"/>
      <c r="I28" s="46"/>
      <c r="J28" s="46"/>
      <c r="K28" s="46"/>
    </row>
    <row r="29" spans="1:11" ht="14.25" customHeight="1" x14ac:dyDescent="0.2">
      <c r="A29" s="46"/>
      <c r="B29" s="46"/>
      <c r="C29" s="46"/>
      <c r="D29" s="46"/>
      <c r="E29" s="46"/>
      <c r="F29" s="46"/>
      <c r="G29" s="46"/>
      <c r="H29" s="46"/>
      <c r="I29" s="46"/>
      <c r="J29" s="46"/>
      <c r="K29" s="46"/>
    </row>
    <row r="30" spans="1:11" ht="14.25" customHeight="1" x14ac:dyDescent="0.2">
      <c r="A30" s="46"/>
      <c r="B30" s="46"/>
      <c r="C30" s="46"/>
      <c r="D30" s="46"/>
      <c r="E30" s="46"/>
      <c r="F30" s="46"/>
      <c r="G30" s="46"/>
      <c r="H30" s="46"/>
      <c r="I30" s="46"/>
      <c r="J30" s="46"/>
      <c r="K30" s="46"/>
    </row>
    <row r="31" spans="1:11" ht="14.25" customHeight="1" x14ac:dyDescent="0.2">
      <c r="A31" s="46"/>
      <c r="B31" s="46"/>
      <c r="C31" s="46"/>
      <c r="D31" s="46"/>
      <c r="E31" s="46"/>
      <c r="F31" s="46"/>
      <c r="G31" s="46"/>
      <c r="H31" s="46"/>
      <c r="I31" s="46"/>
      <c r="J31" s="46"/>
      <c r="K31" s="46"/>
    </row>
    <row r="32" spans="1:11" ht="14.25" customHeight="1" x14ac:dyDescent="0.2">
      <c r="A32" s="46"/>
      <c r="B32" s="46"/>
      <c r="C32" s="46"/>
      <c r="D32" s="46"/>
      <c r="E32" s="46"/>
      <c r="F32" s="46"/>
      <c r="G32" s="46"/>
      <c r="H32" s="46"/>
      <c r="I32" s="46"/>
      <c r="J32" s="46"/>
      <c r="K32" s="46"/>
    </row>
    <row r="33" spans="1:11" ht="14.25" customHeight="1" x14ac:dyDescent="0.2">
      <c r="A33" s="46"/>
      <c r="B33" s="46"/>
      <c r="C33" s="46"/>
      <c r="D33" s="46"/>
      <c r="E33" s="46"/>
      <c r="F33" s="46"/>
      <c r="G33" s="46"/>
      <c r="H33" s="46"/>
      <c r="I33" s="46"/>
      <c r="J33" s="46"/>
      <c r="K33" s="46"/>
    </row>
    <row r="34" spans="1:11" ht="14.25" customHeight="1" x14ac:dyDescent="0.2">
      <c r="A34" s="46"/>
      <c r="B34" s="46"/>
      <c r="C34" s="46"/>
      <c r="D34" s="46"/>
      <c r="E34" s="46"/>
      <c r="F34" s="46"/>
      <c r="G34" s="46"/>
      <c r="H34" s="46"/>
      <c r="I34" s="46"/>
      <c r="J34" s="46"/>
      <c r="K34" s="46"/>
    </row>
    <row r="35" spans="1:11" ht="14.25" customHeight="1" x14ac:dyDescent="0.2">
      <c r="A35" s="46"/>
      <c r="B35" s="46"/>
      <c r="C35" s="46"/>
      <c r="D35" s="46"/>
      <c r="E35" s="46"/>
      <c r="F35" s="46"/>
      <c r="G35" s="46"/>
      <c r="H35" s="46"/>
      <c r="I35" s="46"/>
      <c r="J35" s="46"/>
      <c r="K35" s="46"/>
    </row>
    <row r="36" spans="1:11" ht="14.25" customHeight="1" x14ac:dyDescent="0.2">
      <c r="A36" s="46"/>
      <c r="B36" s="46"/>
      <c r="C36" s="46"/>
      <c r="D36" s="46"/>
      <c r="E36" s="46"/>
      <c r="F36" s="46"/>
      <c r="G36" s="46"/>
      <c r="H36" s="46"/>
      <c r="I36" s="46"/>
      <c r="J36" s="46"/>
      <c r="K36" s="46"/>
    </row>
    <row r="37" spans="1:11" ht="14.25" customHeight="1" x14ac:dyDescent="0.2">
      <c r="A37" s="46"/>
      <c r="B37" s="46"/>
      <c r="C37" s="46"/>
      <c r="D37" s="46"/>
      <c r="E37" s="46"/>
      <c r="F37" s="46"/>
      <c r="G37" s="46"/>
      <c r="H37" s="46"/>
      <c r="I37" s="46"/>
      <c r="J37" s="46"/>
      <c r="K37" s="46"/>
    </row>
    <row r="38" spans="1:11" ht="14.25" customHeight="1" x14ac:dyDescent="0.2">
      <c r="A38" s="46"/>
      <c r="B38" s="46"/>
      <c r="C38" s="46"/>
      <c r="D38" s="46"/>
      <c r="E38" s="46"/>
      <c r="F38" s="46"/>
      <c r="G38" s="46"/>
      <c r="H38" s="46"/>
      <c r="I38" s="46"/>
      <c r="J38" s="46"/>
      <c r="K38" s="46"/>
    </row>
    <row r="39" spans="1:11" ht="14.25" customHeight="1" x14ac:dyDescent="0.2">
      <c r="A39" s="46"/>
      <c r="B39" s="46"/>
      <c r="C39" s="46"/>
      <c r="D39" s="46"/>
      <c r="E39" s="46"/>
      <c r="F39" s="46"/>
      <c r="G39" s="46"/>
      <c r="H39" s="46"/>
      <c r="I39" s="46"/>
      <c r="J39" s="46"/>
      <c r="K39" s="46"/>
    </row>
    <row r="40" spans="1:11" ht="14.25" customHeight="1" x14ac:dyDescent="0.2">
      <c r="A40" s="46"/>
      <c r="B40" s="46"/>
      <c r="C40" s="46"/>
      <c r="D40" s="46"/>
      <c r="E40" s="46"/>
      <c r="F40" s="46"/>
      <c r="G40" s="46"/>
      <c r="H40" s="46"/>
      <c r="I40" s="46"/>
      <c r="J40" s="46"/>
      <c r="K40" s="46"/>
    </row>
    <row r="41" spans="1:11" ht="14.25" customHeight="1" x14ac:dyDescent="0.2">
      <c r="A41" s="46"/>
      <c r="B41" s="46"/>
      <c r="C41" s="46"/>
      <c r="D41" s="46"/>
      <c r="E41" s="46"/>
      <c r="F41" s="46"/>
      <c r="G41" s="46"/>
      <c r="H41" s="46"/>
      <c r="I41" s="46"/>
      <c r="J41" s="46"/>
      <c r="K41" s="46"/>
    </row>
    <row r="42" spans="1:11" ht="14.25" customHeight="1" x14ac:dyDescent="0.2">
      <c r="A42" s="46"/>
      <c r="B42" s="46"/>
      <c r="C42" s="46"/>
      <c r="D42" s="46"/>
      <c r="E42" s="46"/>
      <c r="F42" s="46"/>
      <c r="G42" s="46"/>
      <c r="H42" s="46"/>
      <c r="I42" s="46"/>
      <c r="J42" s="46"/>
      <c r="K42" s="46"/>
    </row>
    <row r="43" spans="1:11" ht="14.25" customHeight="1" x14ac:dyDescent="0.2">
      <c r="A43" s="46"/>
      <c r="B43" s="46"/>
      <c r="C43" s="46"/>
      <c r="D43" s="46"/>
      <c r="E43" s="46"/>
      <c r="F43" s="46"/>
      <c r="G43" s="46"/>
      <c r="H43" s="46"/>
      <c r="I43" s="46"/>
      <c r="J43" s="46"/>
      <c r="K43" s="46"/>
    </row>
    <row r="44" spans="1:11" ht="14.25" customHeight="1" x14ac:dyDescent="0.2">
      <c r="A44" s="46"/>
      <c r="B44" s="46"/>
      <c r="C44" s="46"/>
      <c r="D44" s="46"/>
      <c r="E44" s="46"/>
      <c r="F44" s="46"/>
      <c r="G44" s="46"/>
      <c r="H44" s="46"/>
      <c r="I44" s="46"/>
      <c r="J44" s="46"/>
      <c r="K44" s="46"/>
    </row>
    <row r="45" spans="1:11" ht="14.25" customHeight="1" x14ac:dyDescent="0.2">
      <c r="A45" s="46"/>
      <c r="B45" s="46"/>
      <c r="C45" s="46"/>
      <c r="D45" s="46"/>
      <c r="E45" s="46"/>
      <c r="F45" s="46"/>
      <c r="G45" s="46"/>
      <c r="H45" s="46"/>
      <c r="I45" s="46"/>
      <c r="J45" s="46"/>
      <c r="K45" s="46"/>
    </row>
    <row r="46" spans="1:11" ht="14.25" customHeight="1" x14ac:dyDescent="0.2">
      <c r="A46" s="46"/>
      <c r="B46" s="46"/>
      <c r="C46" s="46"/>
      <c r="D46" s="46"/>
      <c r="E46" s="46"/>
      <c r="F46" s="46"/>
      <c r="G46" s="46"/>
      <c r="H46" s="46"/>
      <c r="I46" s="46"/>
      <c r="J46" s="46"/>
      <c r="K46" s="46"/>
    </row>
    <row r="47" spans="1:11" ht="14.25" customHeight="1" x14ac:dyDescent="0.2">
      <c r="A47" s="46"/>
      <c r="B47" s="46"/>
      <c r="C47" s="46"/>
      <c r="D47" s="46"/>
      <c r="E47" s="46"/>
      <c r="F47" s="46"/>
      <c r="G47" s="46"/>
      <c r="H47" s="46"/>
      <c r="I47" s="46"/>
      <c r="J47" s="46"/>
      <c r="K47" s="46"/>
    </row>
    <row r="48" spans="1:11" ht="14.25" customHeight="1" x14ac:dyDescent="0.2">
      <c r="A48" s="46"/>
      <c r="B48" s="46"/>
      <c r="C48" s="46"/>
      <c r="D48" s="46"/>
      <c r="E48" s="46"/>
      <c r="F48" s="46"/>
      <c r="G48" s="46"/>
      <c r="H48" s="46"/>
      <c r="I48" s="46"/>
      <c r="J48" s="46"/>
      <c r="K48" s="46"/>
    </row>
    <row r="49" spans="1:11" ht="14.25" customHeight="1" x14ac:dyDescent="0.2">
      <c r="A49" s="46"/>
      <c r="B49" s="46"/>
      <c r="C49" s="46"/>
      <c r="D49" s="46"/>
      <c r="E49" s="46"/>
      <c r="F49" s="46"/>
      <c r="G49" s="46"/>
      <c r="H49" s="46"/>
      <c r="I49" s="46"/>
      <c r="J49" s="46"/>
      <c r="K49" s="46"/>
    </row>
    <row r="50" spans="1:11" ht="14.25" customHeight="1" x14ac:dyDescent="0.2">
      <c r="A50" s="46"/>
      <c r="B50" s="46"/>
      <c r="C50" s="46"/>
      <c r="D50" s="46"/>
      <c r="E50" s="46"/>
      <c r="F50" s="46"/>
      <c r="G50" s="46"/>
      <c r="H50" s="46"/>
      <c r="I50" s="46"/>
      <c r="J50" s="46"/>
      <c r="K50" s="46"/>
    </row>
    <row r="51" spans="1:11" ht="14.25" customHeight="1" x14ac:dyDescent="0.2">
      <c r="A51" s="46"/>
      <c r="B51" s="46"/>
      <c r="C51" s="46"/>
      <c r="D51" s="46"/>
      <c r="E51" s="46"/>
      <c r="F51" s="46"/>
      <c r="G51" s="46"/>
      <c r="H51" s="46"/>
      <c r="I51" s="46"/>
      <c r="J51" s="46"/>
      <c r="K51" s="46"/>
    </row>
    <row r="52" spans="1:11" ht="14.25" customHeight="1" x14ac:dyDescent="0.2">
      <c r="A52" s="46"/>
      <c r="B52" s="46"/>
      <c r="C52" s="46"/>
      <c r="D52" s="46"/>
      <c r="E52" s="46"/>
      <c r="F52" s="46"/>
      <c r="G52" s="46"/>
      <c r="H52" s="46"/>
      <c r="I52" s="46"/>
      <c r="J52" s="46"/>
      <c r="K52" s="46"/>
    </row>
    <row r="53" spans="1:11" ht="14.25" customHeight="1" x14ac:dyDescent="0.2">
      <c r="A53" s="46"/>
      <c r="B53" s="46"/>
      <c r="C53" s="46"/>
      <c r="D53" s="46"/>
      <c r="E53" s="46"/>
      <c r="F53" s="46"/>
      <c r="G53" s="46"/>
      <c r="H53" s="46"/>
      <c r="I53" s="46"/>
      <c r="J53" s="46"/>
      <c r="K53" s="46"/>
    </row>
    <row r="54" spans="1:11" ht="14.25" customHeight="1" x14ac:dyDescent="0.2">
      <c r="A54" s="46"/>
      <c r="B54" s="46"/>
      <c r="C54" s="46"/>
      <c r="D54" s="46"/>
      <c r="E54" s="46"/>
      <c r="F54" s="46"/>
      <c r="G54" s="46"/>
      <c r="H54" s="46"/>
      <c r="I54" s="46"/>
      <c r="J54" s="46"/>
      <c r="K54" s="46"/>
    </row>
    <row r="55" spans="1:11" ht="14.25" customHeight="1" x14ac:dyDescent="0.2">
      <c r="A55" s="46"/>
      <c r="B55" s="46"/>
      <c r="C55" s="46"/>
      <c r="D55" s="46"/>
      <c r="E55" s="46"/>
      <c r="F55" s="46"/>
      <c r="G55" s="46"/>
      <c r="H55" s="46"/>
      <c r="I55" s="46"/>
      <c r="J55" s="46"/>
      <c r="K55" s="46"/>
    </row>
    <row r="56" spans="1:11" ht="14.25" customHeight="1" x14ac:dyDescent="0.2">
      <c r="A56" s="46"/>
      <c r="B56" s="46"/>
      <c r="C56" s="46"/>
      <c r="D56" s="46"/>
      <c r="E56" s="46"/>
      <c r="F56" s="46"/>
      <c r="G56" s="46"/>
      <c r="H56" s="46"/>
      <c r="I56" s="46"/>
      <c r="J56" s="46"/>
      <c r="K56" s="46"/>
    </row>
    <row r="57" spans="1:11" ht="14.25" customHeight="1" x14ac:dyDescent="0.2">
      <c r="A57" s="46"/>
      <c r="B57" s="46"/>
      <c r="C57" s="46"/>
      <c r="D57" s="46"/>
      <c r="E57" s="46"/>
      <c r="F57" s="46"/>
      <c r="G57" s="46"/>
      <c r="H57" s="46"/>
      <c r="I57" s="46"/>
      <c r="J57" s="46"/>
      <c r="K57" s="46"/>
    </row>
    <row r="58" spans="1:11" ht="14.25" customHeight="1" x14ac:dyDescent="0.2">
      <c r="A58" s="46"/>
      <c r="B58" s="46"/>
      <c r="C58" s="46"/>
      <c r="D58" s="46"/>
      <c r="E58" s="46"/>
      <c r="F58" s="46"/>
      <c r="G58" s="46"/>
      <c r="H58" s="46"/>
      <c r="I58" s="46"/>
      <c r="J58" s="46"/>
      <c r="K58" s="46"/>
    </row>
    <row r="59" spans="1:11" ht="14.25" customHeight="1" x14ac:dyDescent="0.2">
      <c r="A59" s="46"/>
      <c r="B59" s="46"/>
      <c r="C59" s="46"/>
      <c r="D59" s="46"/>
      <c r="E59" s="46"/>
      <c r="F59" s="46"/>
      <c r="G59" s="46"/>
      <c r="H59" s="46"/>
      <c r="I59" s="46"/>
      <c r="J59" s="46"/>
      <c r="K59" s="46"/>
    </row>
    <row r="60" spans="1:11" ht="14.25" customHeight="1" x14ac:dyDescent="0.2">
      <c r="A60" s="46"/>
      <c r="B60" s="46"/>
      <c r="C60" s="46"/>
      <c r="D60" s="46"/>
      <c r="E60" s="46"/>
      <c r="F60" s="46"/>
      <c r="G60" s="46"/>
      <c r="H60" s="46"/>
      <c r="I60" s="46"/>
      <c r="J60" s="46"/>
      <c r="K60" s="46"/>
    </row>
    <row r="61" spans="1:11" ht="14.25" customHeight="1" x14ac:dyDescent="0.2">
      <c r="A61" s="46"/>
      <c r="B61" s="46"/>
      <c r="C61" s="46"/>
      <c r="D61" s="46"/>
      <c r="E61" s="46"/>
      <c r="F61" s="46"/>
      <c r="G61" s="46"/>
      <c r="H61" s="46"/>
      <c r="I61" s="46"/>
      <c r="J61" s="46"/>
      <c r="K61" s="46"/>
    </row>
    <row r="62" spans="1:11" ht="14.25" customHeight="1" x14ac:dyDescent="0.2">
      <c r="A62" s="46"/>
      <c r="B62" s="46"/>
      <c r="C62" s="46"/>
      <c r="D62" s="46"/>
      <c r="E62" s="46"/>
      <c r="F62" s="46"/>
      <c r="G62" s="46"/>
      <c r="H62" s="46"/>
      <c r="I62" s="46"/>
      <c r="J62" s="46"/>
      <c r="K62" s="46"/>
    </row>
    <row r="63" spans="1:11" ht="14.25" customHeight="1" x14ac:dyDescent="0.2">
      <c r="A63" s="46"/>
      <c r="B63" s="46"/>
      <c r="C63" s="46"/>
      <c r="D63" s="46"/>
      <c r="E63" s="46"/>
      <c r="F63" s="46"/>
      <c r="G63" s="46"/>
      <c r="H63" s="46"/>
      <c r="I63" s="46"/>
      <c r="J63" s="46"/>
      <c r="K63" s="46"/>
    </row>
    <row r="64" spans="1:11" ht="14.25" customHeight="1" x14ac:dyDescent="0.2">
      <c r="A64" s="46"/>
      <c r="B64" s="46"/>
      <c r="C64" s="46"/>
      <c r="D64" s="46"/>
      <c r="E64" s="46"/>
      <c r="F64" s="46"/>
      <c r="G64" s="46"/>
      <c r="H64" s="46"/>
      <c r="I64" s="46"/>
      <c r="J64" s="46"/>
      <c r="K64" s="46"/>
    </row>
    <row r="65" spans="1:11" ht="14.25" customHeight="1" x14ac:dyDescent="0.2">
      <c r="A65" s="46"/>
      <c r="B65" s="46"/>
      <c r="C65" s="46"/>
      <c r="D65" s="46"/>
      <c r="E65" s="46"/>
      <c r="F65" s="46"/>
      <c r="G65" s="46"/>
      <c r="H65" s="46"/>
      <c r="I65" s="46"/>
      <c r="J65" s="46"/>
      <c r="K65" s="46"/>
    </row>
    <row r="66" spans="1:11" ht="14.25" customHeight="1" x14ac:dyDescent="0.2">
      <c r="A66" s="46"/>
      <c r="B66" s="46"/>
      <c r="C66" s="46"/>
      <c r="D66" s="46"/>
      <c r="E66" s="46"/>
      <c r="F66" s="46"/>
      <c r="G66" s="46"/>
      <c r="H66" s="46"/>
      <c r="I66" s="46"/>
      <c r="J66" s="46"/>
      <c r="K66" s="46"/>
    </row>
    <row r="67" spans="1:11" ht="14.25" customHeight="1" x14ac:dyDescent="0.2">
      <c r="A67" s="46"/>
      <c r="B67" s="46"/>
      <c r="C67" s="46"/>
      <c r="D67" s="46"/>
      <c r="E67" s="46"/>
      <c r="F67" s="46"/>
      <c r="G67" s="46"/>
      <c r="H67" s="46"/>
      <c r="I67" s="46"/>
      <c r="J67" s="46"/>
      <c r="K67" s="46"/>
    </row>
    <row r="68" spans="1:11" ht="14.25" customHeight="1" x14ac:dyDescent="0.2">
      <c r="A68" s="46"/>
      <c r="B68" s="46"/>
      <c r="C68" s="46"/>
      <c r="D68" s="46"/>
      <c r="E68" s="46"/>
      <c r="F68" s="46"/>
      <c r="G68" s="46"/>
      <c r="H68" s="46"/>
      <c r="I68" s="46"/>
      <c r="J68" s="46"/>
      <c r="K68" s="46"/>
    </row>
    <row r="69" spans="1:11" ht="14.25" customHeight="1" x14ac:dyDescent="0.2">
      <c r="A69" s="46"/>
      <c r="B69" s="46"/>
      <c r="C69" s="46"/>
      <c r="D69" s="46"/>
      <c r="E69" s="46"/>
      <c r="F69" s="46"/>
      <c r="G69" s="46"/>
      <c r="H69" s="46"/>
      <c r="I69" s="46"/>
      <c r="J69" s="46"/>
      <c r="K69" s="46"/>
    </row>
    <row r="70" spans="1:11" ht="14.25" customHeight="1" x14ac:dyDescent="0.2">
      <c r="A70" s="46"/>
      <c r="B70" s="46"/>
      <c r="C70" s="46"/>
      <c r="D70" s="46"/>
      <c r="E70" s="46"/>
      <c r="F70" s="46"/>
      <c r="G70" s="46"/>
      <c r="H70" s="46"/>
      <c r="I70" s="46"/>
      <c r="J70" s="46"/>
      <c r="K70" s="46"/>
    </row>
    <row r="71" spans="1:11" ht="14.25" customHeight="1" x14ac:dyDescent="0.2">
      <c r="A71" s="46"/>
      <c r="B71" s="46"/>
      <c r="C71" s="46"/>
      <c r="D71" s="46"/>
      <c r="E71" s="46"/>
      <c r="F71" s="46"/>
      <c r="G71" s="46"/>
      <c r="H71" s="46"/>
      <c r="I71" s="46"/>
      <c r="J71" s="46"/>
      <c r="K71" s="46"/>
    </row>
    <row r="72" spans="1:11" ht="14.25" customHeight="1" x14ac:dyDescent="0.2">
      <c r="A72" s="46"/>
      <c r="B72" s="46"/>
      <c r="C72" s="46"/>
      <c r="D72" s="46"/>
      <c r="E72" s="46"/>
      <c r="F72" s="46"/>
      <c r="G72" s="46"/>
      <c r="H72" s="46"/>
      <c r="I72" s="46"/>
      <c r="J72" s="46"/>
      <c r="K72" s="46"/>
    </row>
    <row r="73" spans="1:11" ht="14.25" customHeight="1" x14ac:dyDescent="0.2">
      <c r="A73" s="46"/>
      <c r="B73" s="46"/>
      <c r="C73" s="46"/>
      <c r="D73" s="46"/>
      <c r="E73" s="46"/>
      <c r="F73" s="46"/>
      <c r="G73" s="46"/>
      <c r="H73" s="46"/>
      <c r="I73" s="46"/>
      <c r="J73" s="46"/>
      <c r="K73" s="46"/>
    </row>
    <row r="74" spans="1:11" ht="14.25" customHeight="1" x14ac:dyDescent="0.2">
      <c r="A74" s="46"/>
      <c r="B74" s="46"/>
      <c r="C74" s="46"/>
      <c r="D74" s="46"/>
      <c r="E74" s="46"/>
      <c r="F74" s="46"/>
      <c r="G74" s="46"/>
      <c r="H74" s="46"/>
      <c r="I74" s="46"/>
      <c r="J74" s="46"/>
      <c r="K74" s="46"/>
    </row>
    <row r="75" spans="1:11" ht="14.25" customHeight="1" x14ac:dyDescent="0.2">
      <c r="A75" s="46"/>
      <c r="B75" s="46"/>
      <c r="C75" s="46"/>
      <c r="D75" s="46"/>
      <c r="E75" s="46"/>
      <c r="F75" s="46"/>
      <c r="G75" s="46"/>
      <c r="H75" s="46"/>
      <c r="I75" s="46"/>
      <c r="J75" s="46"/>
      <c r="K75" s="46"/>
    </row>
    <row r="76" spans="1:11" ht="14.25" customHeight="1" x14ac:dyDescent="0.2">
      <c r="A76" s="46"/>
      <c r="B76" s="46"/>
      <c r="C76" s="46"/>
      <c r="D76" s="46"/>
      <c r="E76" s="46"/>
      <c r="F76" s="46"/>
      <c r="G76" s="46"/>
      <c r="H76" s="46"/>
      <c r="I76" s="46"/>
      <c r="J76" s="46"/>
      <c r="K76" s="46"/>
    </row>
    <row r="77" spans="1:11" ht="14.25" customHeight="1" x14ac:dyDescent="0.2">
      <c r="A77" s="46"/>
      <c r="B77" s="46"/>
      <c r="C77" s="46"/>
      <c r="D77" s="46"/>
      <c r="E77" s="46"/>
      <c r="F77" s="46"/>
      <c r="G77" s="46"/>
      <c r="H77" s="46"/>
      <c r="I77" s="46"/>
      <c r="J77" s="46"/>
      <c r="K77" s="46"/>
    </row>
    <row r="78" spans="1:11" ht="14.25" customHeight="1" x14ac:dyDescent="0.2">
      <c r="A78" s="46"/>
      <c r="B78" s="46"/>
      <c r="C78" s="46"/>
      <c r="D78" s="46"/>
      <c r="E78" s="46"/>
      <c r="F78" s="46"/>
      <c r="G78" s="46"/>
      <c r="H78" s="46"/>
      <c r="I78" s="46"/>
      <c r="J78" s="46"/>
      <c r="K78" s="46"/>
    </row>
    <row r="79" spans="1:11" ht="14.25" customHeight="1" x14ac:dyDescent="0.2">
      <c r="A79" s="46"/>
      <c r="B79" s="46"/>
      <c r="C79" s="46"/>
      <c r="D79" s="46"/>
      <c r="E79" s="46"/>
      <c r="F79" s="46"/>
      <c r="G79" s="46"/>
      <c r="H79" s="46"/>
      <c r="I79" s="46"/>
      <c r="J79" s="46"/>
      <c r="K79" s="46"/>
    </row>
    <row r="80" spans="1:11" ht="14.25" customHeight="1" x14ac:dyDescent="0.2">
      <c r="A80" s="46"/>
      <c r="B80" s="46"/>
      <c r="C80" s="46"/>
      <c r="D80" s="46"/>
      <c r="E80" s="46"/>
      <c r="F80" s="46"/>
      <c r="G80" s="46"/>
      <c r="H80" s="46"/>
      <c r="I80" s="46"/>
      <c r="J80" s="46"/>
      <c r="K80" s="46"/>
    </row>
    <row r="81" spans="1:11" ht="14.25" customHeight="1" x14ac:dyDescent="0.2">
      <c r="A81" s="46"/>
      <c r="B81" s="46"/>
      <c r="C81" s="46"/>
      <c r="D81" s="46"/>
      <c r="E81" s="46"/>
      <c r="F81" s="46"/>
      <c r="G81" s="46"/>
      <c r="H81" s="46"/>
      <c r="I81" s="46"/>
      <c r="J81" s="46"/>
      <c r="K81" s="46"/>
    </row>
    <row r="82" spans="1:11" ht="14.25" customHeight="1" x14ac:dyDescent="0.2">
      <c r="A82" s="46"/>
      <c r="B82" s="46"/>
      <c r="C82" s="46"/>
      <c r="D82" s="46"/>
      <c r="E82" s="46"/>
      <c r="F82" s="46"/>
      <c r="G82" s="46"/>
      <c r="H82" s="46"/>
      <c r="I82" s="46"/>
      <c r="J82" s="46"/>
      <c r="K82" s="46"/>
    </row>
    <row r="83" spans="1:11" ht="14.25" customHeight="1" x14ac:dyDescent="0.2">
      <c r="A83" s="46"/>
      <c r="B83" s="46"/>
      <c r="C83" s="46"/>
      <c r="D83" s="46"/>
      <c r="E83" s="46"/>
      <c r="F83" s="46"/>
      <c r="G83" s="46"/>
      <c r="H83" s="46"/>
      <c r="I83" s="46"/>
      <c r="J83" s="46"/>
      <c r="K83" s="46"/>
    </row>
    <row r="84" spans="1:11" ht="14.25" customHeight="1" x14ac:dyDescent="0.2">
      <c r="A84" s="46"/>
      <c r="B84" s="46"/>
      <c r="C84" s="46"/>
      <c r="D84" s="46"/>
      <c r="E84" s="46"/>
      <c r="F84" s="46"/>
      <c r="G84" s="46"/>
      <c r="H84" s="46"/>
      <c r="I84" s="46"/>
      <c r="J84" s="46"/>
      <c r="K84" s="46"/>
    </row>
    <row r="85" spans="1:11" ht="14.25" customHeight="1" x14ac:dyDescent="0.2">
      <c r="A85" s="46"/>
      <c r="B85" s="46"/>
      <c r="C85" s="46"/>
      <c r="D85" s="46"/>
      <c r="E85" s="46"/>
      <c r="F85" s="46"/>
      <c r="G85" s="46"/>
      <c r="H85" s="46"/>
      <c r="I85" s="46"/>
      <c r="J85" s="46"/>
      <c r="K85" s="46"/>
    </row>
    <row r="86" spans="1:11" ht="14.25" customHeight="1" x14ac:dyDescent="0.2">
      <c r="A86" s="46"/>
      <c r="B86" s="46"/>
      <c r="C86" s="46"/>
      <c r="D86" s="46"/>
      <c r="E86" s="46"/>
      <c r="F86" s="46"/>
      <c r="G86" s="46"/>
      <c r="H86" s="46"/>
      <c r="I86" s="46"/>
      <c r="J86" s="46"/>
      <c r="K86" s="46"/>
    </row>
    <row r="87" spans="1:11" ht="14.25" customHeight="1" x14ac:dyDescent="0.2">
      <c r="A87" s="46"/>
      <c r="B87" s="46"/>
      <c r="C87" s="46"/>
      <c r="D87" s="46"/>
      <c r="E87" s="46"/>
      <c r="F87" s="46"/>
      <c r="G87" s="46"/>
      <c r="H87" s="46"/>
      <c r="I87" s="46"/>
      <c r="J87" s="46"/>
      <c r="K87" s="46"/>
    </row>
    <row r="88" spans="1:11" ht="14.25" customHeight="1" x14ac:dyDescent="0.2">
      <c r="A88" s="46"/>
      <c r="B88" s="46"/>
      <c r="C88" s="46"/>
      <c r="D88" s="46"/>
      <c r="E88" s="46"/>
      <c r="F88" s="46"/>
      <c r="G88" s="46"/>
      <c r="H88" s="46"/>
      <c r="I88" s="46"/>
      <c r="J88" s="46"/>
      <c r="K88" s="46"/>
    </row>
    <row r="89" spans="1:11" ht="14.25" customHeight="1" x14ac:dyDescent="0.2">
      <c r="A89" s="46"/>
      <c r="B89" s="46"/>
      <c r="C89" s="46"/>
      <c r="D89" s="46"/>
      <c r="E89" s="46"/>
      <c r="F89" s="46"/>
      <c r="G89" s="46"/>
      <c r="H89" s="46"/>
      <c r="I89" s="46"/>
      <c r="J89" s="46"/>
      <c r="K89" s="46"/>
    </row>
    <row r="90" spans="1:11" ht="14.25" customHeight="1" x14ac:dyDescent="0.2">
      <c r="A90" s="46"/>
      <c r="B90" s="46"/>
      <c r="C90" s="46"/>
      <c r="D90" s="46"/>
      <c r="E90" s="46"/>
      <c r="F90" s="46"/>
      <c r="G90" s="46"/>
      <c r="H90" s="46"/>
      <c r="I90" s="46"/>
      <c r="J90" s="46"/>
      <c r="K90" s="46"/>
    </row>
    <row r="91" spans="1:11" ht="14.25" customHeight="1" x14ac:dyDescent="0.2">
      <c r="A91" s="46"/>
      <c r="B91" s="46"/>
      <c r="C91" s="46"/>
      <c r="D91" s="46"/>
      <c r="E91" s="46"/>
      <c r="F91" s="46"/>
      <c r="G91" s="46"/>
      <c r="H91" s="46"/>
      <c r="I91" s="46"/>
      <c r="J91" s="46"/>
      <c r="K91" s="46"/>
    </row>
    <row r="92" spans="1:11" ht="14.25" customHeight="1" x14ac:dyDescent="0.2">
      <c r="A92" s="46"/>
      <c r="B92" s="46"/>
      <c r="C92" s="46"/>
      <c r="D92" s="46"/>
      <c r="E92" s="46"/>
      <c r="F92" s="46"/>
      <c r="G92" s="46"/>
      <c r="H92" s="46"/>
      <c r="I92" s="46"/>
      <c r="J92" s="46"/>
      <c r="K92" s="46"/>
    </row>
    <row r="93" spans="1:11" ht="14.25" customHeight="1" x14ac:dyDescent="0.2">
      <c r="A93" s="46"/>
      <c r="B93" s="46"/>
      <c r="C93" s="46"/>
      <c r="D93" s="46"/>
      <c r="E93" s="46"/>
      <c r="F93" s="46"/>
      <c r="G93" s="46"/>
      <c r="H93" s="46"/>
      <c r="I93" s="46"/>
      <c r="J93" s="46"/>
      <c r="K93" s="46"/>
    </row>
    <row r="94" spans="1:11" ht="14.25" customHeight="1" x14ac:dyDescent="0.2">
      <c r="A94" s="46"/>
      <c r="B94" s="46"/>
      <c r="C94" s="46"/>
      <c r="D94" s="46"/>
      <c r="E94" s="46"/>
      <c r="F94" s="46"/>
      <c r="G94" s="46"/>
      <c r="H94" s="46"/>
      <c r="I94" s="46"/>
      <c r="J94" s="46"/>
      <c r="K94" s="46"/>
    </row>
    <row r="95" spans="1:11" ht="14.25" customHeight="1" x14ac:dyDescent="0.2">
      <c r="A95" s="46"/>
      <c r="B95" s="46"/>
      <c r="C95" s="46"/>
      <c r="D95" s="46"/>
      <c r="E95" s="46"/>
      <c r="F95" s="46"/>
      <c r="G95" s="46"/>
      <c r="H95" s="46"/>
      <c r="I95" s="46"/>
      <c r="J95" s="46"/>
      <c r="K95" s="46"/>
    </row>
    <row r="96" spans="1:11" ht="14.25" customHeight="1" x14ac:dyDescent="0.2">
      <c r="A96" s="46"/>
      <c r="B96" s="46"/>
      <c r="C96" s="46"/>
      <c r="D96" s="46"/>
      <c r="E96" s="46"/>
      <c r="F96" s="46"/>
      <c r="G96" s="46"/>
      <c r="H96" s="46"/>
      <c r="I96" s="46"/>
      <c r="J96" s="46"/>
      <c r="K96" s="46"/>
    </row>
    <row r="97" spans="1:11" ht="14.25" customHeight="1" x14ac:dyDescent="0.2">
      <c r="A97" s="46"/>
      <c r="B97" s="46"/>
      <c r="C97" s="46"/>
      <c r="D97" s="46"/>
      <c r="E97" s="46"/>
      <c r="F97" s="46"/>
      <c r="G97" s="46"/>
      <c r="H97" s="46"/>
      <c r="I97" s="46"/>
      <c r="J97" s="46"/>
      <c r="K97" s="46"/>
    </row>
    <row r="98" spans="1:11" ht="14.25" customHeight="1" x14ac:dyDescent="0.2">
      <c r="A98" s="46"/>
      <c r="B98" s="46"/>
      <c r="C98" s="46"/>
      <c r="D98" s="46"/>
      <c r="E98" s="46"/>
      <c r="F98" s="46"/>
      <c r="G98" s="46"/>
      <c r="H98" s="46"/>
      <c r="I98" s="46"/>
      <c r="J98" s="46"/>
      <c r="K98" s="46"/>
    </row>
    <row r="99" spans="1:11" ht="14.25" customHeight="1" x14ac:dyDescent="0.2">
      <c r="A99" s="46"/>
      <c r="B99" s="46"/>
      <c r="C99" s="46"/>
      <c r="D99" s="46"/>
      <c r="E99" s="46"/>
      <c r="F99" s="46"/>
      <c r="G99" s="46"/>
      <c r="H99" s="46"/>
      <c r="I99" s="46"/>
      <c r="J99" s="46"/>
      <c r="K99" s="46"/>
    </row>
    <row r="100" spans="1:11" ht="14.25" customHeight="1" x14ac:dyDescent="0.2">
      <c r="A100" s="46"/>
      <c r="B100" s="46"/>
      <c r="C100" s="46"/>
      <c r="D100" s="46"/>
      <c r="E100" s="46"/>
      <c r="F100" s="46"/>
      <c r="G100" s="46"/>
      <c r="H100" s="46"/>
      <c r="I100" s="46"/>
      <c r="J100" s="46"/>
      <c r="K100" s="46"/>
    </row>
    <row r="101" spans="1:11" ht="15.75" customHeight="1" x14ac:dyDescent="0.2"/>
    <row r="102" spans="1:11" ht="15.75" customHeight="1" x14ac:dyDescent="0.2"/>
    <row r="103" spans="1:11" ht="15.75" customHeight="1" x14ac:dyDescent="0.2"/>
    <row r="104" spans="1:11" ht="15.75" customHeight="1" x14ac:dyDescent="0.2"/>
    <row r="105" spans="1:11" ht="15.75" customHeight="1" x14ac:dyDescent="0.2"/>
    <row r="106" spans="1:11" ht="15.75" customHeight="1" x14ac:dyDescent="0.2"/>
    <row r="107" spans="1:11" ht="15.75" customHeight="1" x14ac:dyDescent="0.2"/>
    <row r="108" spans="1:11" ht="15.75" customHeight="1" x14ac:dyDescent="0.2"/>
    <row r="109" spans="1:11" ht="15.75" customHeight="1" x14ac:dyDescent="0.2"/>
    <row r="110" spans="1:11" ht="15.75" customHeight="1" x14ac:dyDescent="0.2"/>
    <row r="111" spans="1:11" ht="15.75" customHeight="1" x14ac:dyDescent="0.2"/>
    <row r="112" spans="1: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NADJAiVtLk7ez/dqn1eE7V8uF334orZipDPhsGpe8U+KNf9GtX8hkmpBwB1skuzoJWQeFJOllIrhfIUnykhexw==" saltValue="Pjx0RJxgKd65VkId7O/wMw==" spinCount="100000" sheet="1" objects="1" scenarios="1"/>
  <mergeCells count="2">
    <mergeCell ref="B2:C2"/>
    <mergeCell ref="B4:C4"/>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591C0EAD56254B802E52101533CC96" ma:contentTypeVersion="7" ma:contentTypeDescription="Ein neues Dokument erstellen." ma:contentTypeScope="" ma:versionID="6b76cab4070d0e65d8a8e756a5ebbc84">
  <xsd:schema xmlns:xsd="http://www.w3.org/2001/XMLSchema" xmlns:xs="http://www.w3.org/2001/XMLSchema" xmlns:p="http://schemas.microsoft.com/office/2006/metadata/properties" xmlns:ns2="e56d7a57-f76d-4bb4-b204-186e30e9c929" targetNamespace="http://schemas.microsoft.com/office/2006/metadata/properties" ma:root="true" ma:fieldsID="96e78c1f1445b791f93a97da251f281d" ns2:_="">
    <xsd:import namespace="e56d7a57-f76d-4bb4-b204-186e30e9c9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d7a57-f76d-4bb4-b204-186e30e9c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D9A266-8EDE-4202-AE6C-9C56E3102426}"/>
</file>

<file path=customXml/itemProps2.xml><?xml version="1.0" encoding="utf-8"?>
<ds:datastoreItem xmlns:ds="http://schemas.openxmlformats.org/officeDocument/2006/customXml" ds:itemID="{31F7F542-0FF3-4C90-8CEA-DA3FDD61EE08}"/>
</file>

<file path=customXml/itemProps3.xml><?xml version="1.0" encoding="utf-8"?>
<ds:datastoreItem xmlns:ds="http://schemas.openxmlformats.org/officeDocument/2006/customXml" ds:itemID="{9A86B44F-9011-410E-A1F0-223956C1E34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6</vt:i4>
      </vt:variant>
    </vt:vector>
  </HeadingPairs>
  <TitlesOfParts>
    <vt:vector size="17" baseType="lpstr">
      <vt:lpstr>A_General information</vt:lpstr>
      <vt:lpstr>B11_Financial Overview</vt:lpstr>
      <vt:lpstr>B12_Historical BS</vt:lpstr>
      <vt:lpstr>B13_Historical PL</vt:lpstr>
      <vt:lpstr>B14_Ownership Structure</vt:lpstr>
      <vt:lpstr>B15_Debts Grants Overview</vt:lpstr>
      <vt:lpstr>B16_Cash Flow Planning</vt:lpstr>
      <vt:lpstr>B17_Key Assumptions</vt:lpstr>
      <vt:lpstr>B18_Rework Comments</vt:lpstr>
      <vt:lpstr>Dropdowns</vt:lpstr>
      <vt:lpstr>ColorCode</vt:lpstr>
      <vt:lpstr>Energy___Environment</vt:lpstr>
      <vt:lpstr>Engineering</vt:lpstr>
      <vt:lpstr>ICT</vt:lpstr>
      <vt:lpstr>Life_Science</vt:lpstr>
      <vt:lpstr>Select_answer</vt:lpstr>
      <vt:lpstr>Social_Sciences___Business_Management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Christoph Nold</cp:lastModifiedBy>
  <dcterms:created xsi:type="dcterms:W3CDTF">2026-01-05T18:54:10Z</dcterms:created>
  <dcterms:modified xsi:type="dcterms:W3CDTF">2026-01-16T11:32:55Z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0x010100C6591C0EAD56254B802E52101533CC96</vt:lpwstr>
  </property>
</Properties>
</file>